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docs.live.net/a794b133f9ad817f/Desktop/"/>
    </mc:Choice>
  </mc:AlternateContent>
  <xr:revisionPtr revIDLastSave="0" documentId="8_{8AD81648-5FBE-493F-ADFB-BF0CACF24067}" xr6:coauthVersionLast="47" xr6:coauthVersionMax="47" xr10:uidLastSave="{00000000-0000-0000-0000-000000000000}"/>
  <bookViews>
    <workbookView xWindow="-108" yWindow="-108" windowWidth="23256" windowHeight="12456" activeTab="1" xr2:uid="{00000000-000D-0000-FFFF-FFFF00000000}"/>
  </bookViews>
  <sheets>
    <sheet name="Instructions" sheetId="4" r:id="rId1"/>
    <sheet name="Entry sheet" sheetId="2" r:id="rId2"/>
    <sheet name="Characteristics" sheetId="3" r:id="rId3"/>
    <sheet name="Invoice" sheetId="6" r:id="rId4"/>
  </sheets>
  <definedNames>
    <definedName name="__IntlFixup" hidden="1">TRUE</definedName>
    <definedName name="_Order1" hidden="1">0</definedName>
    <definedName name="data">'Entry sheet'!$B$16:$C$35</definedName>
    <definedName name="Data.Dump" hidden="1">OFFSET([0]!Data.Top.Left,1,0)</definedName>
    <definedName name="Entries">'Entry sheet'!$B$16:$H$35</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1">'Entry sheet'!$A$1:$X$50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 l="1"/>
  <c r="V18" i="2"/>
  <c r="V19" i="2"/>
  <c r="V20" i="2"/>
  <c r="V21" i="2"/>
  <c r="V22" i="2"/>
  <c r="V23" i="2"/>
  <c r="V24" i="2"/>
  <c r="V25" i="2"/>
  <c r="V26" i="2"/>
  <c r="V27" i="2"/>
  <c r="V28" i="2"/>
  <c r="V29" i="2"/>
  <c r="V30" i="2"/>
  <c r="V31" i="2"/>
  <c r="V32" i="2"/>
  <c r="V33" i="2"/>
  <c r="V34" i="2"/>
  <c r="V35" i="2"/>
  <c r="V16" i="2"/>
  <c r="I7" i="6"/>
  <c r="O39" i="2"/>
  <c r="V39" i="2" s="1"/>
  <c r="A17" i="6" l="1"/>
  <c r="I17" i="6" s="1"/>
  <c r="A9" i="6"/>
  <c r="A8" i="6"/>
  <c r="I9" i="6"/>
  <c r="B4" i="3" l="1"/>
  <c r="B14" i="3"/>
  <c r="B15" i="3"/>
  <c r="B16" i="3"/>
  <c r="B17" i="3"/>
  <c r="B18" i="3"/>
  <c r="B19" i="3"/>
  <c r="B20" i="3"/>
  <c r="B21" i="3"/>
  <c r="B22" i="3"/>
  <c r="B23" i="3"/>
  <c r="A10" i="6" l="1"/>
  <c r="A7" i="6"/>
  <c r="K37" i="2" l="1"/>
  <c r="B7" i="3" l="1"/>
  <c r="B5" i="3"/>
  <c r="B6" i="3"/>
  <c r="B8" i="3"/>
  <c r="B9" i="3"/>
  <c r="B10" i="3"/>
  <c r="B11" i="3"/>
  <c r="B12" i="3"/>
  <c r="B13" i="3"/>
  <c r="R43" i="2"/>
  <c r="Q41" i="2"/>
  <c r="L37" i="2"/>
  <c r="M37" i="2"/>
  <c r="J37" i="2"/>
  <c r="V43" i="2" l="1"/>
  <c r="A21" i="6"/>
  <c r="I21" i="6" s="1"/>
  <c r="V41" i="2"/>
  <c r="A19" i="6"/>
  <c r="I19" i="6" s="1"/>
  <c r="A15" i="6"/>
  <c r="I15" i="6" s="1"/>
  <c r="V37" i="2"/>
  <c r="V46" i="2" l="1"/>
  <c r="I28" i="6"/>
</calcChain>
</file>

<file path=xl/sharedStrings.xml><?xml version="1.0" encoding="utf-8"?>
<sst xmlns="http://schemas.openxmlformats.org/spreadsheetml/2006/main" count="124" uniqueCount="106">
  <si>
    <t>Office Use</t>
  </si>
  <si>
    <t>Date:</t>
  </si>
  <si>
    <t>Wisconsin  Soybean Evaluation Program</t>
  </si>
  <si>
    <t>CN</t>
  </si>
  <si>
    <t>Previous ID (Exp #)</t>
  </si>
  <si>
    <t>S</t>
  </si>
  <si>
    <t>C</t>
  </si>
  <si>
    <t>NC</t>
  </si>
  <si>
    <t>N</t>
  </si>
  <si>
    <t>MG</t>
  </si>
  <si>
    <t xml:space="preserve">Seed </t>
  </si>
  <si>
    <t>Required</t>
  </si>
  <si>
    <t xml:space="preserve">Total Fee </t>
  </si>
  <si>
    <t>-------------------------</t>
  </si>
  <si>
    <t xml:space="preserve"> ------------------------------------</t>
  </si>
  <si>
    <t>http://coolbean.info/</t>
  </si>
  <si>
    <t>acroth@wisc.edu</t>
  </si>
  <si>
    <t>Adam Roth</t>
  </si>
  <si>
    <t>Seed Treatment Applied</t>
  </si>
  <si>
    <t>X</t>
  </si>
  <si>
    <t>Contact Info</t>
  </si>
  <si>
    <t>phone</t>
  </si>
  <si>
    <t>email</t>
  </si>
  <si>
    <t>website</t>
  </si>
  <si>
    <r>
      <t>Deadlines</t>
    </r>
    <r>
      <rPr>
        <b/>
        <sz val="12"/>
        <rFont val="Arial"/>
        <family val="2"/>
      </rPr>
      <t xml:space="preserve">: </t>
    </r>
  </si>
  <si>
    <t>Characteristics of Soybean Varieties</t>
  </si>
  <si>
    <t>Flower</t>
  </si>
  <si>
    <t>Pod</t>
  </si>
  <si>
    <t>Hilum</t>
  </si>
  <si>
    <t>Pubescence</t>
  </si>
  <si>
    <r>
      <t>SCN Source</t>
    </r>
    <r>
      <rPr>
        <vertAlign val="superscript"/>
        <sz val="12"/>
        <rFont val="Calibri"/>
        <family val="2"/>
      </rPr>
      <t>1</t>
    </r>
  </si>
  <si>
    <r>
      <t>PRR Genes</t>
    </r>
    <r>
      <rPr>
        <vertAlign val="superscript"/>
        <sz val="12"/>
        <rFont val="Calibri"/>
        <family val="2"/>
      </rPr>
      <t>2</t>
    </r>
  </si>
  <si>
    <r>
      <t>Color</t>
    </r>
    <r>
      <rPr>
        <vertAlign val="superscript"/>
        <sz val="12"/>
        <rFont val="Calibri"/>
        <family val="2"/>
      </rPr>
      <t>3</t>
    </r>
  </si>
  <si>
    <t>back to entry sheet</t>
  </si>
  <si>
    <t>Information provided on the "Characteristics" tab is included with published results</t>
  </si>
  <si>
    <t xml:space="preserve">Entry </t>
  </si>
  <si>
    <r>
      <rPr>
        <vertAlign val="superscript"/>
        <sz val="11"/>
        <color indexed="8"/>
        <rFont val="Calibri"/>
        <family val="2"/>
      </rPr>
      <t>2</t>
    </r>
    <r>
      <rPr>
        <sz val="11"/>
        <rFont val="Calibri"/>
        <family val="2"/>
      </rPr>
      <t xml:space="preserve"> PRR= Phytophthora Root Rot Resistance:  PRR Genes listed designate resistance to PRR Races. (ex. Rps 1-k, Rps 1-c, Rps 3-a)</t>
    </r>
  </si>
  <si>
    <t>Auto fill from Entry sheet</t>
  </si>
  <si>
    <r>
      <rPr>
        <vertAlign val="superscript"/>
        <sz val="11"/>
        <color indexed="8"/>
        <rFont val="Calibri"/>
        <family val="2"/>
      </rPr>
      <t>3</t>
    </r>
    <r>
      <rPr>
        <sz val="11"/>
        <rFont val="Calibri"/>
        <family val="2"/>
      </rPr>
      <t xml:space="preserve"> BL= Black, BF = Buff, BR= Brown, G= Gray, IB= Imperfect Black, LTW= Light Tawny, M= Mixed, P= Purple, T= Tan, TW= Tawny, W=White, Y= Yellow.</t>
    </r>
  </si>
  <si>
    <t>GT</t>
  </si>
  <si>
    <t xml:space="preserve">Glyphosate Tolerant  Regional Trials   </t>
  </si>
  <si>
    <t>Entry</t>
  </si>
  <si>
    <t>Send form, seed, and fee made payable to:</t>
  </si>
  <si>
    <t xml:space="preserve">Brand </t>
  </si>
  <si>
    <t>RR2Y</t>
  </si>
  <si>
    <t>RR2X</t>
  </si>
  <si>
    <t>Herbicide Technology</t>
  </si>
  <si>
    <t>Total number of varieties in each GT Regional Trial</t>
  </si>
  <si>
    <t>April 1</t>
  </si>
  <si>
    <t>March 15</t>
  </si>
  <si>
    <t>608-485-0943</t>
  </si>
  <si>
    <t>LLGT27</t>
  </si>
  <si>
    <r>
      <t xml:space="preserve">Herbicide Technology: </t>
    </r>
    <r>
      <rPr>
        <b/>
        <sz val="12"/>
        <rFont val="Arial"/>
        <family val="2"/>
      </rPr>
      <t>GT</t>
    </r>
    <r>
      <rPr>
        <sz val="12"/>
        <rFont val="Arial"/>
        <family val="2"/>
      </rPr>
      <t xml:space="preserve"> or </t>
    </r>
    <r>
      <rPr>
        <b/>
        <sz val="12"/>
        <rFont val="Arial"/>
        <family val="2"/>
      </rPr>
      <t xml:space="preserve">RR2Y </t>
    </r>
    <r>
      <rPr>
        <sz val="12"/>
        <rFont val="Arial"/>
        <family val="2"/>
      </rPr>
      <t xml:space="preserve">=glyphosate, </t>
    </r>
    <r>
      <rPr>
        <b/>
        <sz val="12"/>
        <rFont val="Arial"/>
        <family val="2"/>
      </rPr>
      <t>RR2X</t>
    </r>
    <r>
      <rPr>
        <sz val="12"/>
        <rFont val="Arial"/>
        <family val="2"/>
      </rPr>
      <t xml:space="preserve"> = glyphosate &amp; dicamba, </t>
    </r>
    <r>
      <rPr>
        <b/>
        <sz val="12"/>
        <rFont val="Arial"/>
        <family val="2"/>
      </rPr>
      <t xml:space="preserve">GT27 </t>
    </r>
    <r>
      <rPr>
        <sz val="12"/>
        <rFont val="Arial"/>
        <family val="2"/>
      </rPr>
      <t xml:space="preserve">= glyphosate &amp; isoxaflutole, </t>
    </r>
    <r>
      <rPr>
        <b/>
        <sz val="12"/>
        <rFont val="Arial"/>
        <family val="2"/>
      </rPr>
      <t>LLGT27</t>
    </r>
    <r>
      <rPr>
        <sz val="12"/>
        <rFont val="Arial"/>
        <family val="2"/>
      </rPr>
      <t xml:space="preserve"> = glufosinate &amp; glyphosate &amp; isoxaflutole, </t>
    </r>
    <r>
      <rPr>
        <b/>
        <sz val="12"/>
        <rFont val="Arial"/>
        <family val="2"/>
      </rPr>
      <t>LL</t>
    </r>
    <r>
      <rPr>
        <sz val="12"/>
        <rFont val="Arial"/>
        <family val="2"/>
      </rPr>
      <t xml:space="preserve"> = glufosinate, </t>
    </r>
    <r>
      <rPr>
        <b/>
        <sz val="12"/>
        <rFont val="Arial"/>
        <family val="2"/>
      </rPr>
      <t xml:space="preserve">CN </t>
    </r>
    <r>
      <rPr>
        <sz val="12"/>
        <rFont val="Arial"/>
        <family val="2"/>
      </rPr>
      <t>=conventional</t>
    </r>
    <r>
      <rPr>
        <b/>
        <u/>
        <sz val="12"/>
        <rFont val="Arial"/>
        <family val="2"/>
      </rPr>
      <t/>
    </r>
  </si>
  <si>
    <t>E3</t>
  </si>
  <si>
    <r>
      <rPr>
        <b/>
        <sz val="12"/>
        <rFont val="Arial"/>
        <family val="2"/>
      </rPr>
      <t>GT27</t>
    </r>
    <r>
      <rPr>
        <sz val="12"/>
        <rFont val="Arial"/>
        <family val="2"/>
      </rPr>
      <t xml:space="preserve"> = glyphosate/isoxaflutole, </t>
    </r>
    <r>
      <rPr>
        <b/>
        <sz val="12"/>
        <rFont val="Arial"/>
        <family val="2"/>
      </rPr>
      <t>LLGT27</t>
    </r>
    <r>
      <rPr>
        <sz val="12"/>
        <rFont val="Arial"/>
        <family val="2"/>
      </rPr>
      <t xml:space="preserve"> = glufosinate/glyphosate/isoxaflutole, </t>
    </r>
    <r>
      <rPr>
        <b/>
        <sz val="12"/>
        <rFont val="Arial"/>
        <family val="2"/>
      </rPr>
      <t>LL</t>
    </r>
    <r>
      <rPr>
        <sz val="12"/>
        <rFont val="Arial"/>
        <family val="2"/>
      </rPr>
      <t xml:space="preserve"> = glufosinate, </t>
    </r>
    <r>
      <rPr>
        <b/>
        <sz val="12"/>
        <rFont val="Arial"/>
        <family val="2"/>
      </rPr>
      <t>CN</t>
    </r>
    <r>
      <rPr>
        <sz val="12"/>
        <rFont val="Arial"/>
        <family val="2"/>
      </rPr>
      <t xml:space="preserve"> =conventional</t>
    </r>
  </si>
  <si>
    <t>INVOICE</t>
  </si>
  <si>
    <t>BILLED TO:</t>
  </si>
  <si>
    <t>QUANTITY</t>
  </si>
  <si>
    <t>DESCRIPTION</t>
  </si>
  <si>
    <t>UNIT PRICE</t>
  </si>
  <si>
    <t>AMOUNT</t>
  </si>
  <si>
    <t/>
  </si>
  <si>
    <t xml:space="preserve"> TOTAL</t>
  </si>
  <si>
    <t>DIRECT ALL INQUIRIES TO:</t>
  </si>
  <si>
    <t>MAKE ALL CHECKS PAYABLE TO:</t>
  </si>
  <si>
    <t>PAY THIS</t>
  </si>
  <si>
    <t>Wisconsin Soybean Evaluation Program</t>
  </si>
  <si>
    <t xml:space="preserve">DATE </t>
  </si>
  <si>
    <t>XF</t>
  </si>
  <si>
    <r>
      <rPr>
        <b/>
        <sz val="12"/>
        <rFont val="Arial"/>
        <family val="2"/>
      </rPr>
      <t>GT</t>
    </r>
    <r>
      <rPr>
        <sz val="12"/>
        <rFont val="Arial"/>
        <family val="2"/>
      </rPr>
      <t xml:space="preserve"> or </t>
    </r>
    <r>
      <rPr>
        <b/>
        <sz val="12"/>
        <rFont val="Arial"/>
        <family val="2"/>
      </rPr>
      <t>RR2Y</t>
    </r>
    <r>
      <rPr>
        <sz val="12"/>
        <rFont val="Arial"/>
        <family val="2"/>
      </rPr>
      <t xml:space="preserve"> =glyphosate, </t>
    </r>
    <r>
      <rPr>
        <b/>
        <sz val="12"/>
        <rFont val="Arial"/>
        <family val="2"/>
      </rPr>
      <t>RR2X</t>
    </r>
    <r>
      <rPr>
        <sz val="12"/>
        <rFont val="Arial"/>
        <family val="2"/>
      </rPr>
      <t xml:space="preserve"> = glyphosate/dicamba, </t>
    </r>
    <r>
      <rPr>
        <b/>
        <sz val="12"/>
        <rFont val="Arial"/>
        <family val="2"/>
      </rPr>
      <t>XF</t>
    </r>
    <r>
      <rPr>
        <sz val="12"/>
        <rFont val="Arial"/>
        <family val="2"/>
      </rPr>
      <t xml:space="preserve"> = glufosinate/glyphosate/dicamba, </t>
    </r>
    <r>
      <rPr>
        <b/>
        <sz val="12"/>
        <rFont val="Arial"/>
        <family val="2"/>
      </rPr>
      <t>E3</t>
    </r>
    <r>
      <rPr>
        <sz val="12"/>
        <rFont val="Arial"/>
        <family val="2"/>
      </rPr>
      <t xml:space="preserve"> = glufosinate/glyphosate/2,4-D</t>
    </r>
  </si>
  <si>
    <t>N695 Hopkins Rd</t>
  </si>
  <si>
    <t>Arlington, WI 53911</t>
  </si>
  <si>
    <t>Conventional Herbicide Trials</t>
  </si>
  <si>
    <t>N695 Hopkins Rd.</t>
  </si>
  <si>
    <t xml:space="preserve"> Total number of varieties in the North Central Conventional Trial</t>
  </si>
  <si>
    <t>*This form or the last tab on                                                                                          the worksheet will serve as the invoice</t>
  </si>
  <si>
    <t xml:space="preserve"> # of GT Trials x 10 lb.</t>
  </si>
  <si>
    <t>REQUESTED BY:</t>
  </si>
  <si>
    <t>----------------------</t>
  </si>
  <si>
    <t>Early MG</t>
  </si>
  <si>
    <t>Total number of varieties in the Arlington Early MG Trial</t>
  </si>
  <si>
    <t>Arlington Early MG Trial</t>
  </si>
  <si>
    <t>ARL</t>
  </si>
  <si>
    <t>*MG are recommended maturity groups</t>
  </si>
  <si>
    <t>Contact</t>
  </si>
  <si>
    <t>Email</t>
  </si>
  <si>
    <t>Cell #</t>
  </si>
  <si>
    <t>Website</t>
  </si>
  <si>
    <t>Company Name</t>
  </si>
  <si>
    <t>Address</t>
  </si>
  <si>
    <r>
      <rPr>
        <vertAlign val="superscript"/>
        <sz val="11"/>
        <rFont val="Calibri"/>
        <family val="2"/>
      </rPr>
      <t>1</t>
    </r>
    <r>
      <rPr>
        <sz val="11"/>
        <rFont val="Calibri"/>
        <family val="2"/>
      </rPr>
      <t xml:space="preserve"> Source of SCN Resistance (ex. Peking, PI 88788)</t>
    </r>
  </si>
  <si>
    <t>Select trials to enter</t>
  </si>
  <si>
    <t>Glyphosate Tolerant Regional Trials</t>
  </si>
  <si>
    <r>
      <t xml:space="preserve">GT Regional Trials: </t>
    </r>
    <r>
      <rPr>
        <b/>
        <u/>
        <sz val="12"/>
        <rFont val="Arial"/>
        <family val="2"/>
      </rPr>
      <t>S</t>
    </r>
    <r>
      <rPr>
        <sz val="12"/>
        <rFont val="Arial"/>
        <family val="2"/>
      </rPr>
      <t xml:space="preserve">=Southern Region (MG 1.0-2.9), </t>
    </r>
    <r>
      <rPr>
        <b/>
        <u/>
        <sz val="12"/>
        <rFont val="Arial"/>
        <family val="2"/>
      </rPr>
      <t>C</t>
    </r>
    <r>
      <rPr>
        <sz val="12"/>
        <rFont val="Arial"/>
        <family val="2"/>
      </rPr>
      <t xml:space="preserve">=Central Region (MG 0.5-2.4), </t>
    </r>
    <r>
      <rPr>
        <b/>
        <u/>
        <sz val="12"/>
        <rFont val="Arial"/>
        <family val="2"/>
      </rPr>
      <t>NC</t>
    </r>
    <r>
      <rPr>
        <sz val="12"/>
        <rFont val="Arial"/>
        <family val="2"/>
      </rPr>
      <t xml:space="preserve">=North Central Region (MG 0.0-1.8), </t>
    </r>
    <r>
      <rPr>
        <b/>
        <u/>
        <sz val="12"/>
        <rFont val="Arial"/>
        <family val="2"/>
      </rPr>
      <t>N</t>
    </r>
    <r>
      <rPr>
        <sz val="12"/>
        <rFont val="Arial"/>
        <family val="2"/>
      </rPr>
      <t>=Northern Region (MG 0.0-1.2)</t>
    </r>
  </si>
  <si>
    <t>Early MG test in Arlington (Only glyphosate tolerant varieties MG 1.5 or less allowed)</t>
  </si>
  <si>
    <t>UW-Madison Plant and Agroecosystem Sciences</t>
  </si>
  <si>
    <t>2025 WISCONSIN SOYBEAN VARIETY PERFORMANCE TRIALS APPLICATION</t>
  </si>
  <si>
    <t>Entries to 2025 Wisconsin Soybean Performance Trials</t>
  </si>
  <si>
    <t>Southern Conventional Trial</t>
  </si>
  <si>
    <t>North Central Conventional Trial</t>
  </si>
  <si>
    <r>
      <t xml:space="preserve">Conventional Herbicide Trials:  </t>
    </r>
    <r>
      <rPr>
        <b/>
        <u/>
        <sz val="12"/>
        <rFont val="Arial"/>
        <family val="2"/>
      </rPr>
      <t>S</t>
    </r>
    <r>
      <rPr>
        <sz val="12"/>
        <rFont val="Arial"/>
        <family val="2"/>
      </rPr>
      <t xml:space="preserve">=Southern (MG 1.0-2.9), </t>
    </r>
    <r>
      <rPr>
        <b/>
        <u/>
        <sz val="12"/>
        <rFont val="Arial"/>
        <family val="2"/>
      </rPr>
      <t>NC</t>
    </r>
    <r>
      <rPr>
        <sz val="12"/>
        <rFont val="Arial"/>
        <family val="2"/>
      </rPr>
      <t>=North Central (MG 0.0-1.8)</t>
    </r>
  </si>
  <si>
    <t xml:space="preserve"> # of CN (or Early) Trials x 4 lb.</t>
  </si>
  <si>
    <t>Entry Form</t>
  </si>
  <si>
    <t>Seed &amp; Fee</t>
  </si>
  <si>
    <t xml:space="preserve"> Total number of varieties in the Southern Conventional Trial</t>
  </si>
  <si>
    <t>*emailed forms are 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</si>
</sst>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0.0"/>
    <numFmt numFmtId="166" formatCode="&quot;$&quot;#,##0.00"/>
  </numFmts>
  <fonts count="37">
    <font>
      <sz val="12"/>
      <name val="Arial MT"/>
    </font>
    <font>
      <sz val="12"/>
      <name val="Arial"/>
      <family val="2"/>
    </font>
    <font>
      <b/>
      <sz val="14"/>
      <name val="Arial"/>
      <family val="2"/>
    </font>
    <font>
      <b/>
      <sz val="12"/>
      <name val="Arial"/>
      <family val="2"/>
    </font>
    <font>
      <u/>
      <sz val="12"/>
      <name val="Arial"/>
      <family val="2"/>
    </font>
    <font>
      <b/>
      <u/>
      <sz val="12"/>
      <name val="Arial"/>
      <family val="2"/>
    </font>
    <font>
      <sz val="10"/>
      <name val="Arial"/>
      <family val="2"/>
    </font>
    <font>
      <sz val="9"/>
      <name val="Arial"/>
      <family val="2"/>
    </font>
    <font>
      <sz val="14"/>
      <name val="Arial"/>
      <family val="2"/>
    </font>
    <font>
      <u/>
      <sz val="14"/>
      <name val="Arial"/>
      <family val="2"/>
    </font>
    <font>
      <sz val="8"/>
      <name val="Arial"/>
      <family val="2"/>
    </font>
    <font>
      <u/>
      <sz val="7.2"/>
      <color indexed="12"/>
      <name val="Arial MT"/>
    </font>
    <font>
      <sz val="11"/>
      <name val="Arial"/>
      <family val="2"/>
    </font>
    <font>
      <u/>
      <sz val="11"/>
      <name val="Arial MT"/>
    </font>
    <font>
      <b/>
      <sz val="18"/>
      <name val="Arial"/>
      <family val="2"/>
    </font>
    <font>
      <u/>
      <sz val="12"/>
      <color indexed="12"/>
      <name val="Arial"/>
      <family val="2"/>
    </font>
    <font>
      <u/>
      <sz val="12"/>
      <color indexed="12"/>
      <name val="Arial MT"/>
    </font>
    <font>
      <vertAlign val="superscript"/>
      <sz val="12"/>
      <name val="Calibri"/>
      <family val="2"/>
    </font>
    <font>
      <sz val="11"/>
      <name val="Calibri"/>
      <family val="2"/>
    </font>
    <font>
      <vertAlign val="superscript"/>
      <sz val="11"/>
      <name val="Calibri"/>
      <family val="2"/>
    </font>
    <font>
      <vertAlign val="superscript"/>
      <sz val="11"/>
      <color indexed="8"/>
      <name val="Calibri"/>
      <family val="2"/>
    </font>
    <font>
      <sz val="9"/>
      <name val="Calibri"/>
      <family val="2"/>
      <scheme val="minor"/>
    </font>
    <font>
      <sz val="12"/>
      <name val="Calibri"/>
      <family val="2"/>
      <scheme val="minor"/>
    </font>
    <font>
      <sz val="11"/>
      <name val="Calibri"/>
      <family val="2"/>
      <scheme val="minor"/>
    </font>
    <font>
      <u/>
      <sz val="10"/>
      <color indexed="12"/>
      <name val="Calibri"/>
      <family val="2"/>
      <scheme val="minor"/>
    </font>
    <font>
      <i/>
      <u/>
      <sz val="12"/>
      <color indexed="12"/>
      <name val="Calibri"/>
      <family val="2"/>
      <scheme val="minor"/>
    </font>
    <font>
      <b/>
      <sz val="12"/>
      <name val="Calibri"/>
      <family val="2"/>
      <scheme val="minor"/>
    </font>
    <font>
      <b/>
      <sz val="11"/>
      <name val="Arial"/>
      <family val="2"/>
    </font>
    <font>
      <sz val="10"/>
      <name val="Arial"/>
      <family val="2"/>
    </font>
    <font>
      <sz val="14"/>
      <color theme="0"/>
      <name val="Arial"/>
      <family val="2"/>
    </font>
    <font>
      <sz val="10"/>
      <color theme="0"/>
      <name val="Arial"/>
      <family val="2"/>
    </font>
    <font>
      <b/>
      <sz val="10"/>
      <name val="Arial"/>
      <family val="2"/>
    </font>
    <font>
      <b/>
      <sz val="12"/>
      <color theme="3"/>
      <name val="Arial"/>
      <family val="2"/>
    </font>
    <font>
      <b/>
      <sz val="16"/>
      <color theme="5" tint="-0.249977111117893"/>
      <name val="Arial"/>
      <family val="2"/>
    </font>
    <font>
      <i/>
      <sz val="12"/>
      <name val="Arial"/>
      <family val="2"/>
    </font>
    <font>
      <sz val="12"/>
      <color theme="0"/>
      <name val="Arial"/>
      <family val="2"/>
    </font>
    <font>
      <b/>
      <i/>
      <sz val="12"/>
      <name val="Arial"/>
      <family val="2"/>
    </font>
  </fonts>
  <fills count="14">
    <fill>
      <patternFill patternType="none"/>
    </fill>
    <fill>
      <patternFill patternType="gray125"/>
    </fill>
    <fill>
      <patternFill patternType="solid">
        <fgColor indexed="13"/>
        <bgColor indexed="64"/>
      </patternFill>
    </fill>
    <fill>
      <patternFill patternType="solid">
        <fgColor indexed="9"/>
        <bgColor indexed="8"/>
      </patternFill>
    </fill>
    <fill>
      <patternFill patternType="solid">
        <fgColor indexed="6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28" fillId="0" borderId="0"/>
  </cellStyleXfs>
  <cellXfs count="167">
    <xf numFmtId="0" fontId="0" fillId="0" borderId="0" xfId="0"/>
    <xf numFmtId="0" fontId="21" fillId="0" borderId="0" xfId="0" applyFont="1" applyProtection="1">
      <protection locked="0"/>
    </xf>
    <xf numFmtId="0" fontId="0" fillId="0" borderId="0" xfId="0" applyProtection="1">
      <protection locked="0"/>
    </xf>
    <xf numFmtId="0" fontId="22" fillId="0" borderId="0" xfId="0" applyFont="1" applyProtection="1">
      <protection locked="0"/>
    </xf>
    <xf numFmtId="0" fontId="22" fillId="0" borderId="1" xfId="0" applyFont="1" applyBorder="1" applyAlignment="1" applyProtection="1">
      <alignment horizontal="center"/>
      <protection locked="0"/>
    </xf>
    <xf numFmtId="0" fontId="22" fillId="0" borderId="1" xfId="0" applyFont="1" applyBorder="1" applyAlignment="1" applyProtection="1">
      <alignment horizontal="center" wrapText="1"/>
      <protection locked="0"/>
    </xf>
    <xf numFmtId="0" fontId="22" fillId="0" borderId="2" xfId="0" applyFont="1" applyBorder="1" applyAlignment="1" applyProtection="1">
      <alignment horizontal="center"/>
      <protection locked="0"/>
    </xf>
    <xf numFmtId="0" fontId="22" fillId="0" borderId="2" xfId="0" applyFont="1" applyBorder="1" applyAlignment="1" applyProtection="1">
      <alignment horizontal="center" wrapText="1"/>
      <protection locked="0"/>
    </xf>
    <xf numFmtId="0" fontId="22" fillId="0" borderId="0" xfId="0" applyFont="1" applyAlignment="1" applyProtection="1">
      <alignment horizontal="left"/>
      <protection locked="0"/>
    </xf>
    <xf numFmtId="0" fontId="23" fillId="0" borderId="0" xfId="0" applyFont="1" applyProtection="1">
      <protection locked="0"/>
    </xf>
    <xf numFmtId="0" fontId="24" fillId="5" borderId="0" xfId="1" applyFont="1" applyFill="1" applyAlignment="1" applyProtection="1">
      <protection locked="0"/>
    </xf>
    <xf numFmtId="0" fontId="8" fillId="0" borderId="0" xfId="0" applyFont="1" applyAlignment="1" applyProtection="1">
      <alignment vertical="center"/>
      <protection locked="0"/>
    </xf>
    <xf numFmtId="0" fontId="14"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8" fillId="3" borderId="0" xfId="0" applyFont="1" applyFill="1" applyAlignment="1" applyProtection="1">
      <alignment horizontal="centerContinuous" vertical="top"/>
      <protection locked="0"/>
    </xf>
    <xf numFmtId="0" fontId="1" fillId="3" borderId="0" xfId="0" applyFont="1" applyFill="1" applyProtection="1">
      <protection locked="0"/>
    </xf>
    <xf numFmtId="0" fontId="1" fillId="0" borderId="0" xfId="0" applyFont="1" applyAlignment="1" applyProtection="1">
      <alignment horizontal="left"/>
      <protection locked="0"/>
    </xf>
    <xf numFmtId="0" fontId="1" fillId="7" borderId="0" xfId="0" applyFont="1" applyFill="1" applyProtection="1">
      <protection locked="0"/>
    </xf>
    <xf numFmtId="0" fontId="1" fillId="7" borderId="0" xfId="0" applyFont="1" applyFill="1" applyAlignment="1" applyProtection="1">
      <alignment horizontal="center"/>
      <protection locked="0"/>
    </xf>
    <xf numFmtId="0" fontId="1" fillId="8" borderId="0" xfId="0" applyFont="1" applyFill="1" applyProtection="1">
      <protection locked="0"/>
    </xf>
    <xf numFmtId="0" fontId="1" fillId="0" borderId="0" xfId="0" applyFont="1" applyAlignment="1" applyProtection="1">
      <alignment horizontal="centerContinuous" vertical="center"/>
      <protection locked="0"/>
    </xf>
    <xf numFmtId="0" fontId="1" fillId="0" borderId="0" xfId="0" applyFont="1" applyAlignment="1" applyProtection="1">
      <alignment horizontal="centerContinuous"/>
      <protection locked="0"/>
    </xf>
    <xf numFmtId="0" fontId="12" fillId="0" borderId="0" xfId="0" applyFont="1" applyProtection="1">
      <protection locked="0"/>
    </xf>
    <xf numFmtId="0" fontId="1" fillId="0" borderId="1" xfId="0" applyFont="1" applyBorder="1" applyAlignment="1" applyProtection="1">
      <alignment horizontal="centerContinuous"/>
      <protection locked="0"/>
    </xf>
    <xf numFmtId="0" fontId="1" fillId="0" borderId="1" xfId="0" applyFont="1" applyBorder="1" applyAlignment="1" applyProtection="1">
      <alignment horizontal="centerContinuous" vertical="center"/>
      <protection locked="0"/>
    </xf>
    <xf numFmtId="0" fontId="12" fillId="0" borderId="0" xfId="0" applyFont="1" applyAlignment="1" applyProtection="1">
      <alignment horizontal="center"/>
      <protection locked="0"/>
    </xf>
    <xf numFmtId="0" fontId="13" fillId="0" borderId="0" xfId="0" applyFont="1" applyProtection="1">
      <protection locked="0"/>
    </xf>
    <xf numFmtId="0" fontId="7" fillId="0" borderId="0" xfId="0" applyFont="1" applyAlignment="1" applyProtection="1">
      <alignment horizontal="left"/>
      <protection locked="0"/>
    </xf>
    <xf numFmtId="0" fontId="1" fillId="0" borderId="0" xfId="0" applyFont="1" applyAlignment="1" applyProtection="1">
      <alignment horizontal="left" textRotation="90"/>
      <protection locked="0"/>
    </xf>
    <xf numFmtId="0" fontId="3" fillId="0" borderId="0" xfId="0" applyFont="1" applyAlignment="1" applyProtection="1">
      <alignment horizontal="center"/>
      <protection locked="0"/>
    </xf>
    <xf numFmtId="0" fontId="1" fillId="3" borderId="3" xfId="0" applyFont="1" applyFill="1" applyBorder="1" applyAlignment="1" applyProtection="1">
      <alignment horizontal="left"/>
      <protection locked="0"/>
    </xf>
    <xf numFmtId="165" fontId="1" fillId="0" borderId="3" xfId="0" quotePrefix="1" applyNumberFormat="1" applyFont="1" applyBorder="1" applyAlignment="1" applyProtection="1">
      <alignment horizontal="center"/>
      <protection locked="0"/>
    </xf>
    <xf numFmtId="0" fontId="1" fillId="0" borderId="10" xfId="0" quotePrefix="1" applyFont="1" applyBorder="1" applyProtection="1">
      <protection locked="0"/>
    </xf>
    <xf numFmtId="0" fontId="1" fillId="0" borderId="10" xfId="0" applyFont="1" applyBorder="1" applyProtection="1">
      <protection locked="0"/>
    </xf>
    <xf numFmtId="0" fontId="8" fillId="0" borderId="0" xfId="0" applyFont="1" applyAlignment="1" applyProtection="1">
      <alignment horizontal="center"/>
      <protection locked="0"/>
    </xf>
    <xf numFmtId="0" fontId="1" fillId="2" borderId="0" xfId="0" applyFont="1" applyFill="1" applyProtection="1">
      <protection locked="0"/>
    </xf>
    <xf numFmtId="0" fontId="1" fillId="0" borderId="0" xfId="0" applyFont="1" applyAlignment="1" applyProtection="1">
      <alignment horizontal="right"/>
      <protection locked="0"/>
    </xf>
    <xf numFmtId="0" fontId="1" fillId="0" borderId="0" xfId="0" quotePrefix="1" applyFont="1" applyProtection="1">
      <protection locked="0"/>
    </xf>
    <xf numFmtId="0" fontId="1" fillId="4" borderId="0" xfId="0" applyFont="1" applyFill="1" applyProtection="1">
      <protection locked="0"/>
    </xf>
    <xf numFmtId="0" fontId="0" fillId="0" borderId="0" xfId="0" applyAlignment="1" applyProtection="1">
      <alignment horizontal="left" vertical="top" wrapText="1"/>
      <protection locked="0"/>
    </xf>
    <xf numFmtId="164" fontId="1" fillId="0" borderId="0" xfId="0" applyNumberFormat="1" applyFont="1" applyProtection="1">
      <protection locked="0"/>
    </xf>
    <xf numFmtId="0" fontId="6" fillId="0" borderId="0" xfId="0" applyFont="1" applyProtection="1">
      <protection locked="0"/>
    </xf>
    <xf numFmtId="0" fontId="5" fillId="2" borderId="0" xfId="0" applyFont="1" applyFill="1" applyProtection="1">
      <protection locked="0"/>
    </xf>
    <xf numFmtId="0" fontId="9" fillId="2" borderId="0" xfId="0" applyFont="1" applyFill="1" applyProtection="1">
      <protection locked="0"/>
    </xf>
    <xf numFmtId="0" fontId="3" fillId="2" borderId="0" xfId="0" applyFont="1" applyFill="1" applyProtection="1">
      <protection locked="0"/>
    </xf>
    <xf numFmtId="0" fontId="5" fillId="0" borderId="0" xfId="0" applyFont="1" applyProtection="1">
      <protection locked="0"/>
    </xf>
    <xf numFmtId="0" fontId="1" fillId="2" borderId="0" xfId="0" applyFont="1" applyFill="1" applyAlignment="1" applyProtection="1">
      <alignment horizontal="right"/>
      <protection locked="0"/>
    </xf>
    <xf numFmtId="0" fontId="16" fillId="0" borderId="0" xfId="1" applyFont="1" applyAlignment="1" applyProtection="1">
      <alignment vertical="center"/>
      <protection locked="0"/>
    </xf>
    <xf numFmtId="0" fontId="1" fillId="4" borderId="0" xfId="0" applyFont="1" applyFill="1" applyAlignment="1" applyProtection="1">
      <alignment vertical="center"/>
      <protection locked="0"/>
    </xf>
    <xf numFmtId="0" fontId="0" fillId="0" borderId="0" xfId="0" applyAlignment="1" applyProtection="1">
      <alignment horizontal="left" vertical="center" wrapText="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5" fillId="4" borderId="0" xfId="1" applyFont="1" applyFill="1" applyAlignment="1" applyProtection="1">
      <alignment vertical="center"/>
      <protection locked="0"/>
    </xf>
    <xf numFmtId="0" fontId="0" fillId="0" borderId="0" xfId="0" applyAlignment="1" applyProtection="1">
      <alignment vertical="center"/>
      <protection locked="0"/>
    </xf>
    <xf numFmtId="0" fontId="1" fillId="9" borderId="3" xfId="0" applyFont="1" applyFill="1" applyBorder="1" applyAlignment="1" applyProtection="1">
      <alignment horizontal="center"/>
      <protection hidden="1"/>
    </xf>
    <xf numFmtId="0" fontId="22" fillId="9" borderId="3" xfId="0" applyFont="1" applyFill="1" applyBorder="1" applyAlignment="1" applyProtection="1">
      <alignment horizontal="left"/>
      <protection hidden="1"/>
    </xf>
    <xf numFmtId="0" fontId="18" fillId="0" borderId="0" xfId="0" applyFont="1" applyProtection="1">
      <protection locked="0"/>
    </xf>
    <xf numFmtId="0" fontId="27" fillId="0" borderId="0" xfId="0" applyFont="1" applyProtection="1">
      <protection locked="0"/>
    </xf>
    <xf numFmtId="164" fontId="4" fillId="0" borderId="0" xfId="0" applyNumberFormat="1" applyFont="1" applyAlignment="1" applyProtection="1">
      <alignment horizontal="left"/>
      <protection hidden="1"/>
    </xf>
    <xf numFmtId="0" fontId="1" fillId="0" borderId="0" xfId="0" applyFont="1" applyAlignment="1" applyProtection="1">
      <alignment horizontal="left"/>
      <protection hidden="1"/>
    </xf>
    <xf numFmtId="0" fontId="26" fillId="0" borderId="0" xfId="0" applyFont="1" applyAlignment="1" applyProtection="1">
      <alignment horizontal="center"/>
      <protection locked="0"/>
    </xf>
    <xf numFmtId="0" fontId="1" fillId="6" borderId="0" xfId="0" applyFont="1" applyFill="1" applyAlignment="1" applyProtection="1">
      <alignment wrapText="1"/>
      <protection locked="0"/>
    </xf>
    <xf numFmtId="0" fontId="1" fillId="0" borderId="9"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3" xfId="0" quotePrefix="1" applyFont="1" applyBorder="1" applyAlignment="1" applyProtection="1">
      <alignment horizontal="center"/>
      <protection locked="0"/>
    </xf>
    <xf numFmtId="164" fontId="1" fillId="9" borderId="12" xfId="0" applyNumberFormat="1" applyFont="1" applyFill="1" applyBorder="1" applyAlignment="1" applyProtection="1">
      <alignment horizontal="center"/>
      <protection hidden="1"/>
    </xf>
    <xf numFmtId="164" fontId="1" fillId="0" borderId="0" xfId="0" applyNumberFormat="1" applyFont="1" applyAlignment="1" applyProtection="1">
      <alignment horizontal="center"/>
      <protection locked="0"/>
    </xf>
    <xf numFmtId="164" fontId="2" fillId="9" borderId="12" xfId="0" applyNumberFormat="1" applyFont="1" applyFill="1" applyBorder="1" applyAlignment="1" applyProtection="1">
      <alignment horizontal="center"/>
      <protection hidden="1"/>
    </xf>
    <xf numFmtId="0" fontId="4" fillId="2" borderId="0" xfId="0" applyFont="1" applyFill="1" applyProtection="1">
      <protection locked="0"/>
    </xf>
    <xf numFmtId="0" fontId="28" fillId="0" borderId="0" xfId="2"/>
    <xf numFmtId="0" fontId="29" fillId="10" borderId="0" xfId="2" applyFont="1" applyFill="1" applyAlignment="1">
      <alignment horizontal="left"/>
    </xf>
    <xf numFmtId="0" fontId="30" fillId="10" borderId="0" xfId="2" applyFont="1" applyFill="1"/>
    <xf numFmtId="0" fontId="29" fillId="10" borderId="0" xfId="2" applyFont="1" applyFill="1"/>
    <xf numFmtId="0" fontId="6" fillId="0" borderId="0" xfId="2" applyFont="1" applyAlignment="1">
      <alignment horizontal="left"/>
    </xf>
    <xf numFmtId="0" fontId="31" fillId="0" borderId="0" xfId="2" applyFont="1" applyAlignment="1">
      <alignment horizontal="left"/>
    </xf>
    <xf numFmtId="0" fontId="6" fillId="0" borderId="0" xfId="2" applyFont="1" applyAlignment="1">
      <alignment horizontal="right"/>
    </xf>
    <xf numFmtId="0" fontId="28" fillId="0" borderId="0" xfId="2" applyAlignment="1">
      <alignment horizontal="left"/>
    </xf>
    <xf numFmtId="0" fontId="28" fillId="11" borderId="13" xfId="2" applyFill="1" applyBorder="1" applyAlignment="1">
      <alignment horizontal="center"/>
    </xf>
    <xf numFmtId="0" fontId="28" fillId="11" borderId="2" xfId="2" applyFill="1" applyBorder="1" applyAlignment="1">
      <alignment horizontal="center"/>
    </xf>
    <xf numFmtId="0" fontId="28" fillId="11" borderId="2" xfId="2" applyFill="1" applyBorder="1" applyAlignment="1">
      <alignment horizontal="right"/>
    </xf>
    <xf numFmtId="0" fontId="28" fillId="0" borderId="0" xfId="2" applyAlignment="1">
      <alignment horizontal="center"/>
    </xf>
    <xf numFmtId="166" fontId="28" fillId="0" borderId="0" xfId="2" applyNumberFormat="1"/>
    <xf numFmtId="0" fontId="31" fillId="0" borderId="0" xfId="2" applyFont="1"/>
    <xf numFmtId="0" fontId="7" fillId="0" borderId="0" xfId="2" applyFont="1" applyAlignment="1">
      <alignment horizontal="right"/>
    </xf>
    <xf numFmtId="14" fontId="6" fillId="0" borderId="0" xfId="2" applyNumberFormat="1" applyFont="1" applyAlignment="1">
      <alignment horizontal="left"/>
    </xf>
    <xf numFmtId="0" fontId="28" fillId="0" borderId="12" xfId="2" applyBorder="1"/>
    <xf numFmtId="0" fontId="31" fillId="0" borderId="0" xfId="2" applyFont="1" applyAlignment="1">
      <alignment horizontal="center"/>
    </xf>
    <xf numFmtId="0" fontId="28" fillId="0" borderId="0" xfId="2" applyAlignment="1">
      <alignment wrapText="1"/>
    </xf>
    <xf numFmtId="0" fontId="28" fillId="11" borderId="9" xfId="2" applyFill="1" applyBorder="1" applyAlignment="1">
      <alignment horizontal="right"/>
    </xf>
    <xf numFmtId="0" fontId="28" fillId="0" borderId="12" xfId="2" applyBorder="1" applyAlignment="1">
      <alignment horizontal="left"/>
    </xf>
    <xf numFmtId="0" fontId="3" fillId="12" borderId="0" xfId="2" applyFont="1" applyFill="1" applyAlignment="1">
      <alignment horizontal="right" vertical="center"/>
    </xf>
    <xf numFmtId="166" fontId="3" fillId="12" borderId="0" xfId="2" applyNumberFormat="1" applyFont="1" applyFill="1" applyAlignment="1">
      <alignment vertical="center"/>
    </xf>
    <xf numFmtId="0" fontId="6" fillId="0" borderId="0" xfId="2" applyFont="1" applyAlignment="1">
      <alignment horizontal="center" vertical="center" wrapText="1"/>
    </xf>
    <xf numFmtId="0" fontId="10" fillId="3" borderId="0" xfId="0" applyFont="1" applyFill="1" applyAlignment="1" applyProtection="1">
      <alignment vertical="top"/>
      <protection locked="0"/>
    </xf>
    <xf numFmtId="0" fontId="8" fillId="3" borderId="0" xfId="0" applyFont="1" applyFill="1" applyAlignment="1" applyProtection="1">
      <alignment horizontal="center" vertical="top"/>
      <protection locked="0"/>
    </xf>
    <xf numFmtId="0" fontId="6" fillId="0" borderId="0" xfId="2" applyFont="1" applyAlignment="1">
      <alignment horizontal="center" vertical="top" wrapText="1"/>
    </xf>
    <xf numFmtId="0" fontId="8"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11" xfId="0" applyFont="1" applyBorder="1" applyAlignment="1" applyProtection="1">
      <alignment horizontal="center"/>
      <protection locked="0"/>
    </xf>
    <xf numFmtId="0" fontId="1" fillId="0" borderId="21" xfId="0" applyFont="1" applyBorder="1" applyProtection="1">
      <protection locked="0"/>
    </xf>
    <xf numFmtId="6" fontId="4" fillId="0" borderId="0" xfId="0" applyNumberFormat="1" applyFont="1" applyAlignment="1" applyProtection="1">
      <alignment horizontal="left"/>
      <protection hidden="1"/>
    </xf>
    <xf numFmtId="0" fontId="34" fillId="0" borderId="0" xfId="0" applyFont="1" applyProtection="1">
      <protection locked="0"/>
    </xf>
    <xf numFmtId="0" fontId="35" fillId="0" borderId="0" xfId="0" applyFont="1" applyProtection="1">
      <protection locked="0"/>
    </xf>
    <xf numFmtId="0" fontId="22" fillId="0" borderId="3" xfId="0" applyFont="1" applyBorder="1" applyAlignment="1" applyProtection="1">
      <alignment horizontal="center"/>
      <protection locked="0"/>
    </xf>
    <xf numFmtId="49" fontId="36" fillId="0" borderId="27" xfId="0" applyNumberFormat="1" applyFont="1" applyBorder="1" applyAlignment="1" applyProtection="1">
      <alignment horizontal="left"/>
      <protection locked="0"/>
    </xf>
    <xf numFmtId="49" fontId="36" fillId="0" borderId="23" xfId="0" applyNumberFormat="1" applyFont="1" applyBorder="1" applyAlignment="1" applyProtection="1">
      <alignment horizontal="left"/>
      <protection locked="0"/>
    </xf>
    <xf numFmtId="0" fontId="34" fillId="11" borderId="0" xfId="0" applyFont="1" applyFill="1" applyProtection="1">
      <protection locked="0"/>
    </xf>
    <xf numFmtId="0" fontId="1" fillId="7" borderId="0" xfId="0" applyFont="1" applyFill="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2" fillId="8" borderId="0" xfId="0" applyFont="1" applyFill="1" applyAlignment="1" applyProtection="1">
      <alignment horizontal="center" vertical="center" wrapText="1"/>
      <protection locked="0"/>
    </xf>
    <xf numFmtId="0" fontId="1" fillId="0" borderId="2" xfId="0" applyFont="1" applyBorder="1" applyProtection="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6" borderId="0" xfId="0" applyFont="1" applyFill="1" applyAlignment="1" applyProtection="1">
      <alignment wrapText="1"/>
      <protection locked="0"/>
    </xf>
    <xf numFmtId="0" fontId="1" fillId="13" borderId="0" xfId="0" applyFont="1" applyFill="1" applyProtection="1">
      <protection locked="0"/>
    </xf>
    <xf numFmtId="0" fontId="1" fillId="0" borderId="12" xfId="0" quotePrefix="1" applyFont="1" applyBorder="1" applyAlignment="1" applyProtection="1">
      <alignment horizontal="center" vertical="top"/>
      <protection locked="0"/>
    </xf>
    <xf numFmtId="0" fontId="1" fillId="0" borderId="12" xfId="0" applyFont="1" applyBorder="1" applyAlignment="1" applyProtection="1">
      <alignment horizontal="center" vertical="top"/>
      <protection locked="0"/>
    </xf>
    <xf numFmtId="14" fontId="1" fillId="0" borderId="1" xfId="0" applyNumberFormat="1" applyFont="1" applyBorder="1" applyAlignment="1" applyProtection="1">
      <alignment horizontal="left"/>
      <protection locked="0"/>
    </xf>
    <xf numFmtId="0" fontId="1" fillId="0" borderId="22"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5" fillId="4" borderId="24"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3" fillId="3" borderId="5" xfId="0" applyFont="1" applyFill="1" applyBorder="1" applyAlignment="1" applyProtection="1">
      <alignment horizontal="center"/>
      <protection locked="0"/>
    </xf>
    <xf numFmtId="0" fontId="33" fillId="3" borderId="6" xfId="0" applyFont="1" applyFill="1" applyBorder="1" applyAlignment="1" applyProtection="1">
      <alignment horizontal="center"/>
      <protection locked="0"/>
    </xf>
    <xf numFmtId="14" fontId="1" fillId="0" borderId="13" xfId="0" applyNumberFormat="1" applyFont="1" applyBorder="1" applyAlignment="1" applyProtection="1">
      <alignment horizontal="center"/>
      <protection locked="0"/>
    </xf>
    <xf numFmtId="14" fontId="1" fillId="0" borderId="9" xfId="0" applyNumberFormat="1" applyFont="1" applyBorder="1" applyAlignment="1" applyProtection="1">
      <alignment horizontal="center"/>
      <protection locked="0"/>
    </xf>
    <xf numFmtId="0" fontId="22" fillId="0" borderId="0" xfId="0" applyFont="1" applyAlignment="1" applyProtection="1">
      <alignment horizontal="center" vertical="center" wrapText="1"/>
      <protection locked="0"/>
    </xf>
    <xf numFmtId="0" fontId="1" fillId="4" borderId="25" xfId="0" applyFont="1" applyFill="1" applyBorder="1" applyAlignment="1" applyProtection="1">
      <alignment horizontal="center"/>
      <protection locked="0"/>
    </xf>
    <xf numFmtId="0" fontId="1" fillId="4" borderId="26" xfId="0" applyFont="1" applyFill="1" applyBorder="1" applyAlignment="1" applyProtection="1">
      <alignment horizontal="center"/>
      <protection locked="0"/>
    </xf>
    <xf numFmtId="0" fontId="0" fillId="0" borderId="11" xfId="0" quotePrefix="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1" fillId="0" borderId="11" xfId="0" quotePrefix="1" applyFont="1" applyBorder="1" applyAlignment="1" applyProtection="1">
      <alignment horizontal="center"/>
      <protection locked="0"/>
    </xf>
    <xf numFmtId="0" fontId="1" fillId="0" borderId="0" xfId="0" quotePrefix="1" applyFont="1" applyAlignment="1" applyProtection="1">
      <alignment horizontal="center"/>
      <protection locked="0"/>
    </xf>
    <xf numFmtId="0" fontId="33" fillId="3" borderId="11" xfId="0" applyFont="1" applyFill="1" applyBorder="1" applyAlignment="1" applyProtection="1">
      <alignment horizontal="center"/>
      <protection locked="0"/>
    </xf>
    <xf numFmtId="0" fontId="33" fillId="3" borderId="0" xfId="0" applyFont="1" applyFill="1" applyAlignment="1" applyProtection="1">
      <alignment horizontal="center"/>
      <protection locked="0"/>
    </xf>
    <xf numFmtId="0" fontId="33" fillId="3" borderId="21" xfId="0" applyFont="1" applyFill="1" applyBorder="1" applyAlignment="1" applyProtection="1">
      <alignment horizontal="center"/>
      <protection locked="0"/>
    </xf>
    <xf numFmtId="0" fontId="33" fillId="3" borderId="7" xfId="0" applyFont="1" applyFill="1" applyBorder="1" applyAlignment="1" applyProtection="1">
      <alignment horizontal="center"/>
      <protection locked="0"/>
    </xf>
    <xf numFmtId="0" fontId="33" fillId="3" borderId="1" xfId="0" applyFont="1" applyFill="1" applyBorder="1" applyAlignment="1" applyProtection="1">
      <alignment horizontal="center"/>
      <protection locked="0"/>
    </xf>
    <xf numFmtId="0" fontId="33" fillId="3" borderId="8"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1" fillId="0" borderId="13"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6" borderId="0" xfId="0" applyFont="1" applyFill="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25" fillId="0" borderId="0" xfId="1" applyFont="1" applyAlignment="1" applyProtection="1">
      <alignment horizontal="center"/>
      <protection locked="0"/>
    </xf>
    <xf numFmtId="0" fontId="1" fillId="13" borderId="0" xfId="0" applyFont="1" applyFill="1" applyAlignment="1" applyProtection="1">
      <alignment horizontal="center" vertical="center" wrapText="1"/>
      <protection locked="0"/>
    </xf>
    <xf numFmtId="0" fontId="22" fillId="0" borderId="1" xfId="0" applyFont="1" applyBorder="1" applyAlignment="1" applyProtection="1">
      <alignment horizontal="center"/>
      <protection locked="0"/>
    </xf>
    <xf numFmtId="0" fontId="26" fillId="0" borderId="0" xfId="0" applyFont="1" applyAlignment="1" applyProtection="1">
      <alignment horizontal="center" vertical="center"/>
      <protection locked="0"/>
    </xf>
    <xf numFmtId="0" fontId="32" fillId="0" borderId="0" xfId="2" applyFont="1" applyAlignment="1">
      <alignment horizontal="center" wrapText="1"/>
    </xf>
    <xf numFmtId="0" fontId="6" fillId="0" borderId="0" xfId="2" applyFont="1" applyAlignment="1">
      <alignment horizontal="center" wrapText="1"/>
    </xf>
    <xf numFmtId="0" fontId="28" fillId="0" borderId="0" xfId="2" applyAlignment="1">
      <alignment horizontal="center"/>
    </xf>
    <xf numFmtId="0" fontId="28" fillId="11" borderId="2" xfId="2" applyFill="1" applyBorder="1" applyAlignment="1">
      <alignment horizontal="center"/>
    </xf>
    <xf numFmtId="0" fontId="6" fillId="0" borderId="5" xfId="2" applyFont="1" applyBorder="1" applyAlignment="1">
      <alignment horizontal="center" wrapText="1"/>
    </xf>
    <xf numFmtId="0" fontId="6" fillId="0" borderId="0" xfId="2" applyFont="1" applyAlignment="1">
      <alignment horizontal="center" vertical="top"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16" xfId="2" applyFont="1" applyBorder="1" applyAlignment="1">
      <alignment horizontal="left" vertical="center" wrapText="1"/>
    </xf>
    <xf numFmtId="0" fontId="6" fillId="0" borderId="19" xfId="2" applyFont="1" applyBorder="1" applyAlignment="1">
      <alignment horizontal="left" vertical="center" wrapText="1"/>
    </xf>
    <xf numFmtId="0" fontId="6" fillId="0" borderId="0" xfId="2" applyFont="1" applyAlignment="1">
      <alignment horizontal="left" vertical="center" wrapText="1"/>
    </xf>
    <xf numFmtId="0" fontId="6" fillId="0" borderId="20" xfId="2" applyFont="1" applyBorder="1" applyAlignment="1">
      <alignment horizontal="left" vertical="center" wrapText="1"/>
    </xf>
    <xf numFmtId="0" fontId="6" fillId="0" borderId="17" xfId="2" applyFont="1" applyBorder="1" applyAlignment="1">
      <alignment horizontal="left" vertical="center" wrapText="1"/>
    </xf>
    <xf numFmtId="0" fontId="6" fillId="0" borderId="12" xfId="2" applyFont="1" applyBorder="1" applyAlignment="1">
      <alignment horizontal="left" vertical="center" wrapText="1"/>
    </xf>
    <xf numFmtId="0" fontId="6" fillId="0" borderId="18" xfId="2" applyFont="1" applyBorder="1" applyAlignment="1">
      <alignment horizontal="left" vertical="center" wrapText="1"/>
    </xf>
    <xf numFmtId="0" fontId="6" fillId="0" borderId="0" xfId="2" applyFont="1" applyAlignment="1">
      <alignment horizontal="left" vertical="top" wrapText="1"/>
    </xf>
  </cellXfs>
  <cellStyles count="3">
    <cellStyle name="Hyperlink" xfId="1" builtinId="8"/>
    <cellStyle name="Normal" xfId="0" builtinId="0"/>
    <cellStyle name="Normal 2" xfId="2" xr:uid="{00000000-0005-0000-0000-000002000000}"/>
  </cellStyles>
  <dxfs count="7">
    <dxf>
      <font>
        <color theme="2" tint="-9.9948118533890809E-2"/>
        <name val="Cambria"/>
        <scheme val="none"/>
      </font>
    </dxf>
    <dxf>
      <font>
        <color theme="2" tint="-9.9948118533890809E-2"/>
        <name val="Cambria"/>
        <scheme val="none"/>
      </font>
    </dxf>
    <dxf>
      <font>
        <color theme="2" tint="-9.9948118533890809E-2"/>
        <name val="Cambria"/>
        <scheme val="none"/>
      </font>
    </dxf>
    <dxf>
      <font>
        <color theme="2" tint="-9.9948118533890809E-2"/>
        <name val="Cambria"/>
        <scheme val="none"/>
      </font>
    </dxf>
    <dxf>
      <font>
        <color theme="2" tint="-9.9948118533890809E-2"/>
        <name val="Cambria"/>
        <scheme val="none"/>
      </font>
    </dxf>
    <dxf>
      <font>
        <color theme="2" tint="-9.9948118533890809E-2"/>
        <name val="Cambria"/>
        <scheme val="none"/>
      </font>
    </dxf>
    <dxf>
      <font>
        <color theme="2" tint="-9.9948118533890809E-2"/>
        <name val="Cambri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7</xdr:col>
      <xdr:colOff>390525</xdr:colOff>
      <xdr:row>96</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19051"/>
          <a:ext cx="5695950" cy="18411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2025 WISCONSIN SOYBEAN VARIETY PERFORMANCE TRIALS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Plant and Agroecosystem Sciences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University of Wisconsin ‑ Madison</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http://www.coolbean.info</a:t>
          </a:r>
          <a:r>
            <a:rPr lang="en-US" sz="1100">
              <a:solidFill>
                <a:schemeClr val="dk1"/>
              </a:solidFill>
              <a:effectLst/>
              <a:latin typeface="+mn-lt"/>
              <a:ea typeface="+mn-ea"/>
              <a:cs typeface="+mn-cs"/>
            </a:rPr>
            <a:t> </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Eligibility of Entrants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Any producer, marketer, or breeder of soybean seed is eligible to enter these trials.  Each application for the entry of a variety or brand will be based on the name under which the variety or brand is marketed.  There is no limit on the number of entries a company can submit.  Public varieties, university experimental varieties, and commonly grown commercial varieties not entered by the companies may be entered by the Evaluation Program.</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Glyphosate Tolerant Regional Trials</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Measurements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entry will be evaluated for seed yield, moisture, lodging, protein, and oil.  Disease ratings will be assessed when appropriate.</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Row Spacing, Seeding Rate, and Plot size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Varieties will be tested in a 15-inch row spacing at a rate of 160,000 seeds/acre.  A minimum of 21 feet will be planted and 21 feet of the center rows will be harvested for yield. </a:t>
          </a:r>
        </a:p>
        <a:p>
          <a:r>
            <a:rPr lang="en-US" sz="1100" b="1" u="none" strike="noStrike">
              <a:solidFill>
                <a:schemeClr val="dk1"/>
              </a:solidFill>
              <a:effectLst/>
              <a:latin typeface="+mn-lt"/>
              <a:ea typeface="+mn-ea"/>
              <a:cs typeface="+mn-cs"/>
            </a:rPr>
            <a:t> </a:t>
          </a:r>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Replication</a:t>
          </a:r>
        </a:p>
        <a:p>
          <a:r>
            <a:rPr lang="en-US" sz="1100">
              <a:solidFill>
                <a:schemeClr val="dk1"/>
              </a:solidFill>
              <a:effectLst/>
              <a:latin typeface="+mn-lt"/>
              <a:ea typeface="+mn-ea"/>
              <a:cs typeface="+mn-cs"/>
            </a:rPr>
            <a:t>Four replications in a randomized complete block design will be planted at each location.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Seed Required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lbs./Regional test entered which includes 25% reserve in case replanting is necessary.  Seed can be sent in bulk for all tests entered.</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Trial, locations, and fees.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	</a:t>
          </a:r>
          <a:r>
            <a:rPr lang="en-US" sz="1100" u="sng">
              <a:solidFill>
                <a:schemeClr val="dk1"/>
              </a:solidFill>
              <a:effectLst/>
              <a:latin typeface="+mn-lt"/>
              <a:ea typeface="+mn-ea"/>
              <a:cs typeface="+mn-cs"/>
            </a:rPr>
            <a:t>Southern Region</a:t>
          </a:r>
          <a:r>
            <a:rPr lang="en-US" sz="1100">
              <a:solidFill>
                <a:schemeClr val="dk1"/>
              </a:solidFill>
              <a:effectLst/>
              <a:latin typeface="+mn-lt"/>
              <a:ea typeface="+mn-ea"/>
              <a:cs typeface="+mn-cs"/>
            </a:rPr>
            <a:t> (Varieties in MG </a:t>
          </a:r>
          <a:r>
            <a:rPr lang="en-US" sz="1100" u="sng">
              <a:solidFill>
                <a:schemeClr val="dk1"/>
              </a:solidFill>
              <a:effectLst/>
              <a:latin typeface="+mn-lt"/>
              <a:ea typeface="+mn-ea"/>
              <a:cs typeface="+mn-cs"/>
            </a:rPr>
            <a:t>1.0</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2.9</a:t>
          </a:r>
          <a:r>
            <a:rPr lang="en-US" sz="1100">
              <a:solidFill>
                <a:schemeClr val="dk1"/>
              </a:solidFill>
              <a:effectLst/>
              <a:latin typeface="+mn-lt"/>
              <a:ea typeface="+mn-ea"/>
              <a:cs typeface="+mn-cs"/>
            </a:rPr>
            <a:t> recommended)	 $420/variety</a:t>
          </a:r>
        </a:p>
        <a:p>
          <a:r>
            <a:rPr lang="en-US" sz="1100">
              <a:solidFill>
                <a:schemeClr val="dk1"/>
              </a:solidFill>
              <a:effectLst/>
              <a:latin typeface="+mn-lt"/>
              <a:ea typeface="+mn-ea"/>
              <a:cs typeface="+mn-cs"/>
            </a:rPr>
            <a:t>	Trials at Arlington, Clinton, and Platteville.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	</a:t>
          </a:r>
          <a:r>
            <a:rPr lang="en-US" sz="1100" u="sng">
              <a:solidFill>
                <a:schemeClr val="dk1"/>
              </a:solidFill>
              <a:effectLst/>
              <a:latin typeface="+mn-lt"/>
              <a:ea typeface="+mn-ea"/>
              <a:cs typeface="+mn-cs"/>
            </a:rPr>
            <a:t>Central Region</a:t>
          </a:r>
          <a:r>
            <a:rPr lang="en-US" sz="1100">
              <a:solidFill>
                <a:schemeClr val="dk1"/>
              </a:solidFill>
              <a:effectLst/>
              <a:latin typeface="+mn-lt"/>
              <a:ea typeface="+mn-ea"/>
              <a:cs typeface="+mn-cs"/>
            </a:rPr>
            <a:t> (Varieties in MG </a:t>
          </a:r>
          <a:r>
            <a:rPr lang="en-US" sz="1100" u="sng">
              <a:solidFill>
                <a:schemeClr val="dk1"/>
              </a:solidFill>
              <a:effectLst/>
              <a:latin typeface="+mn-lt"/>
              <a:ea typeface="+mn-ea"/>
              <a:cs typeface="+mn-cs"/>
            </a:rPr>
            <a:t>0.5</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2.4</a:t>
          </a:r>
          <a:r>
            <a:rPr lang="en-US" sz="1100">
              <a:solidFill>
                <a:schemeClr val="dk1"/>
              </a:solidFill>
              <a:effectLst/>
              <a:latin typeface="+mn-lt"/>
              <a:ea typeface="+mn-ea"/>
              <a:cs typeface="+mn-cs"/>
            </a:rPr>
            <a:t> recommended)	  $420/variety</a:t>
          </a:r>
        </a:p>
        <a:p>
          <a:r>
            <a:rPr lang="en-US" sz="1100">
              <a:solidFill>
                <a:schemeClr val="dk1"/>
              </a:solidFill>
              <a:effectLst/>
              <a:latin typeface="+mn-lt"/>
              <a:ea typeface="+mn-ea"/>
              <a:cs typeface="+mn-cs"/>
            </a:rPr>
            <a:t>	Trials at Fond du Lac, Galesville, and Wautoma (irrigated).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NC.	</a:t>
          </a:r>
          <a:r>
            <a:rPr lang="en-US" sz="1100" u="sng">
              <a:solidFill>
                <a:schemeClr val="dk1"/>
              </a:solidFill>
              <a:effectLst/>
              <a:latin typeface="+mn-lt"/>
              <a:ea typeface="+mn-ea"/>
              <a:cs typeface="+mn-cs"/>
            </a:rPr>
            <a:t>North Central Region</a:t>
          </a:r>
          <a:r>
            <a:rPr lang="en-US" sz="1100">
              <a:solidFill>
                <a:schemeClr val="dk1"/>
              </a:solidFill>
              <a:effectLst/>
              <a:latin typeface="+mn-lt"/>
              <a:ea typeface="+mn-ea"/>
              <a:cs typeface="+mn-cs"/>
            </a:rPr>
            <a:t> (Varieties in MG </a:t>
          </a:r>
          <a:r>
            <a:rPr lang="en-US" sz="1100" u="sng">
              <a:solidFill>
                <a:schemeClr val="dk1"/>
              </a:solidFill>
              <a:effectLst/>
              <a:latin typeface="+mn-lt"/>
              <a:ea typeface="+mn-ea"/>
              <a:cs typeface="+mn-cs"/>
            </a:rPr>
            <a:t>0.0</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1.8</a:t>
          </a:r>
          <a:r>
            <a:rPr lang="en-US" sz="1100">
              <a:solidFill>
                <a:schemeClr val="dk1"/>
              </a:solidFill>
              <a:effectLst/>
              <a:latin typeface="+mn-lt"/>
              <a:ea typeface="+mn-ea"/>
              <a:cs typeface="+mn-cs"/>
            </a:rPr>
            <a:t> recommended)	  $420/variety</a:t>
          </a:r>
        </a:p>
        <a:p>
          <a:r>
            <a:rPr lang="en-US" sz="1100">
              <a:solidFill>
                <a:schemeClr val="dk1"/>
              </a:solidFill>
              <a:effectLst/>
              <a:latin typeface="+mn-lt"/>
              <a:ea typeface="+mn-ea"/>
              <a:cs typeface="+mn-cs"/>
            </a:rPr>
            <a:t>	Trials at Marshfield, Menomonie, and Seymour.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	</a:t>
          </a:r>
          <a:r>
            <a:rPr lang="en-US" sz="1100" u="sng">
              <a:solidFill>
                <a:schemeClr val="dk1"/>
              </a:solidFill>
              <a:effectLst/>
              <a:latin typeface="+mn-lt"/>
              <a:ea typeface="+mn-ea"/>
              <a:cs typeface="+mn-cs"/>
            </a:rPr>
            <a:t>Northern Region</a:t>
          </a:r>
          <a:r>
            <a:rPr lang="en-US" sz="1100">
              <a:solidFill>
                <a:schemeClr val="dk1"/>
              </a:solidFill>
              <a:effectLst/>
              <a:latin typeface="+mn-lt"/>
              <a:ea typeface="+mn-ea"/>
              <a:cs typeface="+mn-cs"/>
            </a:rPr>
            <a:t> (Varieties in MG </a:t>
          </a:r>
          <a:r>
            <a:rPr lang="en-US" sz="1100" u="sng">
              <a:solidFill>
                <a:schemeClr val="dk1"/>
              </a:solidFill>
              <a:effectLst/>
              <a:latin typeface="+mn-lt"/>
              <a:ea typeface="+mn-ea"/>
              <a:cs typeface="+mn-cs"/>
            </a:rPr>
            <a:t>0.0</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1.2</a:t>
          </a:r>
          <a:r>
            <a:rPr lang="en-US" sz="1100">
              <a:solidFill>
                <a:schemeClr val="dk1"/>
              </a:solidFill>
              <a:effectLst/>
              <a:latin typeface="+mn-lt"/>
              <a:ea typeface="+mn-ea"/>
              <a:cs typeface="+mn-cs"/>
            </a:rPr>
            <a:t> recommended)	  $420/variety</a:t>
          </a:r>
        </a:p>
        <a:p>
          <a:r>
            <a:rPr lang="en-US" sz="1100">
              <a:solidFill>
                <a:schemeClr val="dk1"/>
              </a:solidFill>
              <a:effectLst/>
              <a:latin typeface="+mn-lt"/>
              <a:ea typeface="+mn-ea"/>
              <a:cs typeface="+mn-cs"/>
            </a:rPr>
            <a:t>	Trials at Marshfield, Spooner (dry land), and Spooner (irrigated).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Arlington Early Maturity Group Trial</a:t>
          </a:r>
          <a:r>
            <a:rPr lang="en-US" sz="1100">
              <a:solidFill>
                <a:schemeClr val="dk1"/>
              </a:solidFill>
              <a:effectLst/>
              <a:latin typeface="+mn-lt"/>
              <a:ea typeface="+mn-ea"/>
              <a:cs typeface="+mn-cs"/>
            </a:rPr>
            <a:t>                                                     $140/variety</a:t>
          </a:r>
        </a:p>
        <a:p>
          <a:r>
            <a:rPr lang="en-US" sz="1100">
              <a:solidFill>
                <a:schemeClr val="dk1"/>
              </a:solidFill>
              <a:effectLst/>
              <a:latin typeface="+mn-lt"/>
              <a:ea typeface="+mn-ea"/>
              <a:cs typeface="+mn-cs"/>
            </a:rPr>
            <a:t>	(Only glyphosate tolerant varieties at or below MG 1.5)  </a:t>
          </a:r>
        </a:p>
        <a:p>
          <a:r>
            <a:rPr lang="en-US" sz="1100">
              <a:solidFill>
                <a:schemeClr val="dk1"/>
              </a:solidFill>
              <a:effectLst/>
              <a:latin typeface="+mn-lt"/>
              <a:ea typeface="+mn-ea"/>
              <a:cs typeface="+mn-cs"/>
            </a:rPr>
            <a:t>	    -4 lbs. seed required per entry-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Conventional Herbicide Trials</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Measurements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entry will be evaluated for grain yield, moisture, lodging, protein, and oil.  Disease ratings will be assessed when appropriate.</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Row Spacing, Seeding Rate, and Plot Size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Varieties will be tested in a 15-inch row spacing at a rate of 160,000 seeds/acre.  A minimum of 21 feet will be planted and 21 feet of the center rows will be harvested for yield.</a:t>
          </a:r>
        </a:p>
        <a:p>
          <a:r>
            <a:rPr lang="en-US" sz="1100" b="1" u="none" strike="noStrike">
              <a:solidFill>
                <a:schemeClr val="dk1"/>
              </a:solidFill>
              <a:effectLst/>
              <a:latin typeface="+mn-lt"/>
              <a:ea typeface="+mn-ea"/>
              <a:cs typeface="+mn-cs"/>
            </a:rPr>
            <a:t> </a:t>
          </a:r>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Replication</a:t>
          </a:r>
        </a:p>
        <a:p>
          <a:r>
            <a:rPr lang="en-US" sz="1100">
              <a:solidFill>
                <a:schemeClr val="dk1"/>
              </a:solidFill>
              <a:effectLst/>
              <a:latin typeface="+mn-lt"/>
              <a:ea typeface="+mn-ea"/>
              <a:cs typeface="+mn-cs"/>
            </a:rPr>
            <a:t>Four replications in a randomized complete block design will be planted at each location.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Seed Required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lbs./Specialty test entered which includes 25% reserve in case replanting is necessary.  Seed can be sent in bulk for all tests entered.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Trial, locations, and fees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	</a:t>
          </a:r>
          <a:r>
            <a:rPr lang="en-US" sz="1100" u="sng">
              <a:solidFill>
                <a:schemeClr val="dk1"/>
              </a:solidFill>
              <a:effectLst/>
              <a:latin typeface="+mn-lt"/>
              <a:ea typeface="+mn-ea"/>
              <a:cs typeface="+mn-cs"/>
            </a:rPr>
            <a:t>Southern Conventional Herbicide Trial </a:t>
          </a:r>
          <a:r>
            <a:rPr lang="en-US" sz="1100">
              <a:solidFill>
                <a:schemeClr val="dk1"/>
              </a:solidFill>
              <a:effectLst/>
              <a:latin typeface="+mn-lt"/>
              <a:ea typeface="+mn-ea"/>
              <a:cs typeface="+mn-cs"/>
            </a:rPr>
            <a:t>	                           $140/variety </a:t>
          </a:r>
        </a:p>
        <a:p>
          <a:r>
            <a:rPr lang="en-US" sz="1100">
              <a:solidFill>
                <a:schemeClr val="dk1"/>
              </a:solidFill>
              <a:effectLst/>
              <a:latin typeface="+mn-lt"/>
              <a:ea typeface="+mn-ea"/>
              <a:cs typeface="+mn-cs"/>
            </a:rPr>
            <a:t>	(Varieties in MG </a:t>
          </a:r>
          <a:r>
            <a:rPr lang="en-US" sz="1100" u="sng">
              <a:solidFill>
                <a:schemeClr val="dk1"/>
              </a:solidFill>
              <a:effectLst/>
              <a:latin typeface="+mn-lt"/>
              <a:ea typeface="+mn-ea"/>
              <a:cs typeface="+mn-cs"/>
            </a:rPr>
            <a:t>1.0</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2.9</a:t>
          </a:r>
          <a:r>
            <a:rPr lang="en-US" sz="1100">
              <a:solidFill>
                <a:schemeClr val="dk1"/>
              </a:solidFill>
              <a:effectLst/>
              <a:latin typeface="+mn-lt"/>
              <a:ea typeface="+mn-ea"/>
              <a:cs typeface="+mn-cs"/>
            </a:rPr>
            <a:t> recommended) Test at Arlington.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NC.	</a:t>
          </a:r>
          <a:r>
            <a:rPr lang="en-US" sz="1100" u="sng">
              <a:solidFill>
                <a:schemeClr val="dk1"/>
              </a:solidFill>
              <a:effectLst/>
              <a:latin typeface="+mn-lt"/>
              <a:ea typeface="+mn-ea"/>
              <a:cs typeface="+mn-cs"/>
            </a:rPr>
            <a:t>North Central Conventional Herbicide Trial</a:t>
          </a:r>
          <a:r>
            <a:rPr lang="en-US" sz="1100">
              <a:solidFill>
                <a:schemeClr val="dk1"/>
              </a:solidFill>
              <a:effectLst/>
              <a:latin typeface="+mn-lt"/>
              <a:ea typeface="+mn-ea"/>
              <a:cs typeface="+mn-cs"/>
            </a:rPr>
            <a:t>                                     $140/variety</a:t>
          </a:r>
        </a:p>
        <a:p>
          <a:r>
            <a:rPr lang="en-US" sz="1100">
              <a:solidFill>
                <a:schemeClr val="dk1"/>
              </a:solidFill>
              <a:effectLst/>
              <a:latin typeface="+mn-lt"/>
              <a:ea typeface="+mn-ea"/>
              <a:cs typeface="+mn-cs"/>
            </a:rPr>
            <a:t>	(Varieties in MG </a:t>
          </a:r>
          <a:r>
            <a:rPr lang="en-US" sz="1100" u="sng">
              <a:solidFill>
                <a:schemeClr val="dk1"/>
              </a:solidFill>
              <a:effectLst/>
              <a:latin typeface="+mn-lt"/>
              <a:ea typeface="+mn-ea"/>
              <a:cs typeface="+mn-cs"/>
            </a:rPr>
            <a:t>0.0</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rPr>
            <a:t>1.8</a:t>
          </a:r>
          <a:r>
            <a:rPr lang="en-US" sz="1100">
              <a:solidFill>
                <a:schemeClr val="dk1"/>
              </a:solidFill>
              <a:effectLst/>
              <a:latin typeface="+mn-lt"/>
              <a:ea typeface="+mn-ea"/>
              <a:cs typeface="+mn-cs"/>
            </a:rPr>
            <a:t> recommended) Test at Menomonie.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For All Tests</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Seed Treatment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use of treated seed (fungicide, insecticide, etc.) will be allowed. All treatments must be identified on the seed label to be accepted. The product name(s) will be noted in the final report.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Rejection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Applications may be rejected without refunding the fee if: (1) information requested is incomplete, (2) misrepresentation, (3) the entry fee is not paid in full or (4) seed arrives after deadline or does not arrive.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Publication of Results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UW Soybean Variety Evaluation Program will provide a complete report to each entrant after the data from all locations is collected.  Final reports will be published on the web (</a:t>
          </a:r>
          <a:r>
            <a:rPr lang="en-US" sz="1100" u="sng">
              <a:solidFill>
                <a:schemeClr val="dk1"/>
              </a:solidFill>
              <a:effectLst/>
              <a:latin typeface="+mn-lt"/>
              <a:ea typeface="+mn-ea"/>
              <a:cs typeface="+mn-cs"/>
              <a:hlinkClick xmlns:r="http://schemas.openxmlformats.org/officeDocument/2006/relationships" r:id=""/>
            </a:rPr>
            <a:t>http://www.coolbean.info</a:t>
          </a:r>
          <a:r>
            <a:rPr lang="en-US" sz="1100">
              <a:solidFill>
                <a:schemeClr val="dk1"/>
              </a:solidFill>
              <a:effectLst/>
              <a:latin typeface="+mn-lt"/>
              <a:ea typeface="+mn-ea"/>
              <a:cs typeface="+mn-cs"/>
            </a:rPr>
            <a:t>) as well as state agricultural newspapers and magazines (distribution 50,000‑100,000). </a:t>
          </a:r>
        </a:p>
        <a:p>
          <a:r>
            <a:rPr lang="en-US" sz="1100">
              <a:solidFill>
                <a:schemeClr val="dk1"/>
              </a:solidFill>
              <a:effectLst/>
              <a:latin typeface="+mn-lt"/>
              <a:ea typeface="+mn-ea"/>
              <a:cs typeface="+mn-cs"/>
            </a:rPr>
            <a:t> </a:t>
          </a:r>
        </a:p>
        <a:p>
          <a:r>
            <a:rPr lang="en-US" sz="1100" b="1" u="none" strike="noStrike">
              <a:solidFill>
                <a:schemeClr val="dk1"/>
              </a:solidFill>
              <a:effectLst/>
              <a:latin typeface="+mn-lt"/>
              <a:ea typeface="+mn-ea"/>
              <a:cs typeface="+mn-cs"/>
            </a:rPr>
            <a:t>Application Instructions and Deadlines</a:t>
          </a:r>
          <a:endParaRPr lang="en-US" sz="1100" b="1" u="sng">
            <a:solidFill>
              <a:schemeClr val="dk1"/>
            </a:solidFill>
            <a:effectLst/>
            <a:latin typeface="+mn-lt"/>
            <a:ea typeface="+mn-ea"/>
            <a:cs typeface="+mn-cs"/>
          </a:endParaRPr>
        </a:p>
        <a:p>
          <a:pPr lvl="0"/>
          <a:r>
            <a:rPr lang="en-US" sz="1100">
              <a:solidFill>
                <a:schemeClr val="dk1"/>
              </a:solidFill>
              <a:effectLst/>
              <a:latin typeface="+mn-lt"/>
              <a:ea typeface="+mn-ea"/>
              <a:cs typeface="+mn-cs"/>
            </a:rPr>
            <a:t>Application must be received by March 15. </a:t>
          </a:r>
        </a:p>
        <a:p>
          <a:pPr lvl="0"/>
          <a:r>
            <a:rPr lang="en-US" sz="1100">
              <a:solidFill>
                <a:schemeClr val="dk1"/>
              </a:solidFill>
              <a:effectLst/>
              <a:latin typeface="+mn-lt"/>
              <a:ea typeface="+mn-ea"/>
              <a:cs typeface="+mn-cs"/>
            </a:rPr>
            <a:t>Seed and entry fee must be received no later than April 1. </a:t>
          </a:r>
        </a:p>
        <a:p>
          <a:pPr lvl="0"/>
          <a:r>
            <a:rPr lang="en-US" sz="1100" u="sng">
              <a:solidFill>
                <a:schemeClr val="dk1"/>
              </a:solidFill>
              <a:effectLst/>
              <a:latin typeface="+mn-lt"/>
              <a:ea typeface="+mn-ea"/>
              <a:cs typeface="+mn-cs"/>
            </a:rPr>
            <a:t>Make checks payable</a:t>
          </a:r>
          <a:r>
            <a:rPr lang="en-US" sz="1100">
              <a:solidFill>
                <a:schemeClr val="dk1"/>
              </a:solidFill>
              <a:effectLst/>
              <a:latin typeface="+mn-lt"/>
              <a:ea typeface="+mn-ea"/>
              <a:cs typeface="+mn-cs"/>
            </a:rPr>
            <a:t> to the </a:t>
          </a:r>
          <a:r>
            <a:rPr lang="en-US" sz="1100" b="1" i="1">
              <a:solidFill>
                <a:schemeClr val="dk1"/>
              </a:solidFill>
              <a:effectLst/>
              <a:latin typeface="+mn-lt"/>
              <a:ea typeface="+mn-ea"/>
              <a:cs typeface="+mn-cs"/>
            </a:rPr>
            <a:t>Wisconsin Soybean Evaluation Program</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contact us if you foresee a problem in meeting either deadline. </a:t>
          </a:r>
        </a:p>
        <a:p>
          <a:r>
            <a:rPr lang="en-US" sz="1100" b="1">
              <a:solidFill>
                <a:schemeClr val="dk1"/>
              </a:solidFill>
              <a:effectLst/>
              <a:latin typeface="+mn-lt"/>
              <a:ea typeface="+mn-ea"/>
              <a:cs typeface="+mn-cs"/>
            </a:rPr>
            <a:t> </a:t>
          </a:r>
        </a:p>
        <a:p>
          <a:r>
            <a:rPr lang="en-US" sz="1100" b="1">
              <a:solidFill>
                <a:schemeClr val="dk1"/>
              </a:solidFill>
              <a:effectLst/>
              <a:latin typeface="+mn-lt"/>
              <a:ea typeface="+mn-ea"/>
              <a:cs typeface="+mn-cs"/>
            </a:rPr>
            <a:t>Mailing address					   Contact info:</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0">
              <a:solidFill>
                <a:schemeClr val="dk1"/>
              </a:solidFill>
              <a:effectLst/>
              <a:latin typeface="+mn-lt"/>
              <a:ea typeface="+mn-ea"/>
              <a:cs typeface="+mn-cs"/>
            </a:rPr>
            <a:t>Wisconsin Soybean Evaluation Program                     Adam Roth</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N695 Hopkins Rd                                                         608-485-0943</a:t>
          </a:r>
        </a:p>
        <a:p>
          <a:r>
            <a:rPr lang="en-US" sz="1100">
              <a:solidFill>
                <a:schemeClr val="dk1"/>
              </a:solidFill>
              <a:effectLst/>
              <a:latin typeface="+mn-lt"/>
              <a:ea typeface="+mn-ea"/>
              <a:cs typeface="+mn-cs"/>
            </a:rPr>
            <a:t>Arlington, WI 53911                                                    </a:t>
          </a:r>
          <a:r>
            <a:rPr lang="en-US" sz="1100" u="sng">
              <a:solidFill>
                <a:schemeClr val="dk1"/>
              </a:solidFill>
              <a:effectLst/>
              <a:latin typeface="+mn-lt"/>
              <a:ea typeface="+mn-ea"/>
              <a:cs typeface="+mn-cs"/>
              <a:hlinkClick xmlns:r="http://schemas.openxmlformats.org/officeDocument/2006/relationships" r:id=""/>
            </a:rPr>
            <a:t>acroth@wisc.edu</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1648565</xdr:colOff>
      <xdr:row>45</xdr:row>
      <xdr:rowOff>73269</xdr:rowOff>
    </xdr:from>
    <xdr:to>
      <xdr:col>16</xdr:col>
      <xdr:colOff>12211</xdr:colOff>
      <xdr:row>47</xdr:row>
      <xdr:rowOff>207596</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71450" y="9976827"/>
          <a:ext cx="4970088" cy="62278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Every possible effort will be made to plant, harvest, and </a:t>
          </a:r>
          <a:r>
            <a:rPr lang="en-US" sz="1050">
              <a:ln>
                <a:noFill/>
              </a:ln>
            </a:rPr>
            <a:t>report</a:t>
          </a:r>
          <a:r>
            <a:rPr lang="en-US" sz="1050"/>
            <a:t> data for each entry accepted.  However, should a natural calamity occur causing loss of crop and data, no financial liability, </a:t>
          </a:r>
          <a:r>
            <a:rPr lang="en-US" sz="1050">
              <a:ln>
                <a:noFill/>
              </a:ln>
            </a:rPr>
            <a:t>including</a:t>
          </a:r>
          <a:r>
            <a:rPr lang="en-US" sz="1050"/>
            <a:t> return of testing fees, is neither expressed nor implied.</a:t>
          </a:r>
        </a:p>
      </xdr:txBody>
    </xdr:sp>
    <xdr:clientData/>
  </xdr:twoCellAnchor>
  <xdr:twoCellAnchor editAs="oneCell">
    <xdr:from>
      <xdr:col>18</xdr:col>
      <xdr:colOff>28575</xdr:colOff>
      <xdr:row>0</xdr:row>
      <xdr:rowOff>95250</xdr:rowOff>
    </xdr:from>
    <xdr:to>
      <xdr:col>21</xdr:col>
      <xdr:colOff>637849</xdr:colOff>
      <xdr:row>1</xdr:row>
      <xdr:rowOff>180975</xdr:rowOff>
    </xdr:to>
    <xdr:pic>
      <xdr:nvPicPr>
        <xdr:cNvPr id="1065" name="Picture 1">
          <a:extLst>
            <a:ext uri="{FF2B5EF4-FFF2-40B4-BE49-F238E27FC236}">
              <a16:creationId xmlns:a16="http://schemas.microsoft.com/office/drawing/2014/main" id="{00000000-0008-0000-0100-00002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95250"/>
          <a:ext cx="14287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118895</xdr:colOff>
      <xdr:row>10</xdr:row>
      <xdr:rowOff>183173</xdr:rowOff>
    </xdr:from>
    <xdr:to>
      <xdr:col>16</xdr:col>
      <xdr:colOff>327026</xdr:colOff>
      <xdr:row>11</xdr:row>
      <xdr:rowOff>207596</xdr:rowOff>
    </xdr:to>
    <xdr:pic>
      <xdr:nvPicPr>
        <xdr:cNvPr id="6" name="Picture 5">
          <a:extLst>
            <a:ext uri="{FF2B5EF4-FFF2-40B4-BE49-F238E27FC236}">
              <a16:creationId xmlns:a16="http://schemas.microsoft.com/office/drawing/2014/main" id="{D3798831-06A0-2AE9-39AE-3818E7FAF7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8414" y="2552211"/>
          <a:ext cx="427939" cy="219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3F76AE8-EAAD-DFC9-81C7-E75B7BA69B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X0A0T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xdr:row>
      <xdr:rowOff>47625</xdr:rowOff>
    </xdr:from>
    <xdr:to>
      <xdr:col>1</xdr:col>
      <xdr:colOff>381000</xdr:colOff>
      <xdr:row>2</xdr:row>
      <xdr:rowOff>47625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371475" y="352425"/>
          <a:ext cx="295275"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8C86E04-7F70-2BFF-57F8-B1CF894906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kern="12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514350</xdr:colOff>
      <xdr:row>0</xdr:row>
      <xdr:rowOff>19050</xdr:rowOff>
    </xdr:from>
    <xdr:to>
      <xdr:col>6</xdr:col>
      <xdr:colOff>581025</xdr:colOff>
      <xdr:row>0</xdr:row>
      <xdr:rowOff>595384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362200" y="19050"/>
          <a:ext cx="1476375" cy="5763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0l0];/" TargetMode="External"/><Relationship Id="rId2" Type="http://schemas.openxmlformats.org/officeDocument/2006/relationships/hyperlink" Target="http://coolbean.info/" TargetMode="External"/><Relationship Id="rId1" Type="http://schemas.openxmlformats.org/officeDocument/2006/relationships/hyperlink" Target="mailto:acroth@wisc.ed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1l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
  <sheetViews>
    <sheetView topLeftCell="A13" workbookViewId="0">
      <selection activeCell="H1" sqref="H1"/>
    </sheetView>
  </sheetViews>
  <sheetFormatPr defaultRowHeight="15"/>
  <sheetData/>
  <sheetProtection algorithmName="SHA-512" hashValue="UBYHvv/gNM8zxSunyZcRy6uxR/Mm3a322YqfzVw2Fb86FyaC7pI9P/cwkq6vJe/jgdpzRIR6Xi6Rd0sKveNOQg==" saltValue="kiuZQ10X+UC0CThew3Y0PQ=="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65"/>
  <sheetViews>
    <sheetView tabSelected="1" zoomScale="78" zoomScaleNormal="78" zoomScaleSheetLayoutView="80" workbookViewId="0">
      <selection activeCell="D2" sqref="D2:F2"/>
    </sheetView>
  </sheetViews>
  <sheetFormatPr defaultColWidth="9.81640625" defaultRowHeight="19.5" customHeight="1"/>
  <cols>
    <col min="1" max="1" width="5.81640625" style="15" customWidth="1"/>
    <col min="2" max="2" width="3.36328125" style="15" customWidth="1"/>
    <col min="3" max="3" width="20.08984375" style="15" customWidth="1"/>
    <col min="4" max="4" width="14.90625" style="15" bestFit="1" customWidth="1"/>
    <col min="5" max="5" width="6.36328125" style="15" customWidth="1"/>
    <col min="6" max="6" width="27.90625" style="15" customWidth="1"/>
    <col min="7" max="7" width="1.6328125" style="15" customWidth="1"/>
    <col min="8" max="8" width="10.54296875" style="15" customWidth="1"/>
    <col min="9" max="9" width="2.81640625" style="15" customWidth="1"/>
    <col min="10" max="10" width="5.81640625" style="16" customWidth="1"/>
    <col min="11" max="13" width="5.81640625" style="15" customWidth="1"/>
    <col min="14" max="14" width="2.1796875" style="15" customWidth="1"/>
    <col min="15" max="15" width="5.81640625" style="15" customWidth="1"/>
    <col min="16" max="16" width="2.54296875" style="15" customWidth="1"/>
    <col min="17" max="18" width="5.81640625" style="16" customWidth="1"/>
    <col min="19" max="19" width="1.90625" style="16" customWidth="1"/>
    <col min="20" max="20" width="6" style="15" customWidth="1"/>
    <col min="21" max="21" width="1.6328125" style="15" customWidth="1"/>
    <col min="22" max="22" width="8.453125" style="15" customWidth="1"/>
    <col min="23" max="23" width="0.36328125" style="15" customWidth="1"/>
    <col min="24" max="27" width="4.81640625" style="15" customWidth="1"/>
    <col min="28" max="16384" width="9.81640625" style="15"/>
  </cols>
  <sheetData>
    <row r="1" spans="1:27" s="11" customFormat="1" ht="37.5" customHeight="1">
      <c r="C1" s="12" t="s">
        <v>96</v>
      </c>
      <c r="D1" s="13"/>
      <c r="E1" s="13"/>
      <c r="F1" s="13"/>
      <c r="G1" s="13"/>
      <c r="H1" s="13"/>
      <c r="I1" s="14"/>
      <c r="J1" s="14"/>
      <c r="K1" s="14"/>
      <c r="L1" s="14"/>
      <c r="M1" s="14"/>
      <c r="N1" s="14"/>
      <c r="O1" s="14"/>
      <c r="P1" s="99"/>
      <c r="Q1" s="14"/>
      <c r="R1" s="14"/>
      <c r="S1" s="14"/>
    </row>
    <row r="2" spans="1:27" ht="20.100000000000001" customHeight="1">
      <c r="C2" s="15" t="s">
        <v>88</v>
      </c>
      <c r="D2" s="114"/>
      <c r="E2" s="114"/>
      <c r="F2" s="114"/>
      <c r="H2" s="15" t="s">
        <v>84</v>
      </c>
      <c r="I2" s="120"/>
      <c r="J2" s="120"/>
      <c r="K2" s="120"/>
      <c r="L2" s="120"/>
      <c r="M2" s="120"/>
      <c r="N2" s="120"/>
      <c r="O2" s="120"/>
      <c r="P2" s="120"/>
      <c r="Q2" s="120"/>
      <c r="R2" s="120"/>
      <c r="W2" s="17"/>
      <c r="X2" s="17"/>
    </row>
    <row r="3" spans="1:27" ht="20.100000000000001" customHeight="1">
      <c r="C3" s="15" t="s">
        <v>89</v>
      </c>
      <c r="D3" s="115"/>
      <c r="E3" s="115"/>
      <c r="F3" s="115"/>
      <c r="H3" s="15" t="s">
        <v>85</v>
      </c>
      <c r="I3" s="115"/>
      <c r="J3" s="115"/>
      <c r="K3" s="115"/>
      <c r="L3" s="115"/>
      <c r="M3" s="115"/>
      <c r="N3" s="115"/>
      <c r="O3" s="115"/>
      <c r="P3" s="115"/>
      <c r="Q3" s="115"/>
      <c r="R3" s="115"/>
      <c r="T3" s="15" t="s">
        <v>1</v>
      </c>
      <c r="U3" s="127"/>
      <c r="V3" s="128"/>
      <c r="W3" s="18"/>
      <c r="X3" s="18"/>
    </row>
    <row r="4" spans="1:27" ht="20.100000000000001" customHeight="1">
      <c r="D4" s="115"/>
      <c r="E4" s="115"/>
      <c r="F4" s="115"/>
      <c r="H4" s="15" t="s">
        <v>86</v>
      </c>
      <c r="I4" s="115"/>
      <c r="J4" s="115"/>
      <c r="K4" s="115"/>
      <c r="L4" s="115"/>
      <c r="M4" s="115"/>
      <c r="N4" s="115"/>
      <c r="O4" s="115"/>
      <c r="P4" s="115"/>
      <c r="Q4" s="115"/>
      <c r="R4" s="115"/>
      <c r="T4" s="96"/>
      <c r="U4" s="97"/>
      <c r="V4" s="97"/>
    </row>
    <row r="5" spans="1:27" ht="20.100000000000001" customHeight="1">
      <c r="D5" s="115"/>
      <c r="E5" s="115"/>
      <c r="F5" s="115"/>
      <c r="H5" s="15" t="s">
        <v>87</v>
      </c>
      <c r="I5" s="113"/>
      <c r="J5" s="113"/>
      <c r="K5" s="113"/>
      <c r="L5" s="113"/>
      <c r="M5" s="113"/>
      <c r="N5" s="113"/>
      <c r="O5" s="113"/>
      <c r="P5" s="113"/>
      <c r="Q5" s="113"/>
      <c r="R5" s="113"/>
      <c r="S5" s="19"/>
      <c r="T5" s="124" t="s">
        <v>0</v>
      </c>
      <c r="U5" s="125"/>
      <c r="V5" s="126"/>
    </row>
    <row r="6" spans="1:27" ht="10.5" customHeight="1">
      <c r="T6" s="136"/>
      <c r="U6" s="137"/>
      <c r="V6" s="138"/>
    </row>
    <row r="7" spans="1:27" ht="15" customHeight="1">
      <c r="C7" s="64" t="s">
        <v>52</v>
      </c>
      <c r="D7" s="116" t="s">
        <v>69</v>
      </c>
      <c r="E7" s="116"/>
      <c r="F7" s="116"/>
      <c r="G7" s="116"/>
      <c r="H7" s="116"/>
      <c r="I7" s="116"/>
      <c r="J7" s="116"/>
      <c r="K7" s="116"/>
      <c r="L7" s="116"/>
      <c r="M7" s="116"/>
      <c r="N7" s="116"/>
      <c r="O7" s="116"/>
      <c r="P7" s="116"/>
      <c r="Q7" s="116"/>
      <c r="R7" s="116"/>
      <c r="S7" s="15"/>
      <c r="T7" s="139"/>
      <c r="U7" s="140"/>
      <c r="V7" s="141"/>
    </row>
    <row r="8" spans="1:27" ht="15" customHeight="1">
      <c r="C8" s="64"/>
      <c r="D8" s="116" t="s">
        <v>54</v>
      </c>
      <c r="E8" s="116"/>
      <c r="F8" s="116"/>
      <c r="G8" s="116"/>
      <c r="H8" s="116"/>
      <c r="I8" s="116"/>
      <c r="J8" s="116"/>
      <c r="K8" s="116"/>
      <c r="L8" s="116"/>
      <c r="M8" s="116"/>
      <c r="N8" s="116"/>
      <c r="O8" s="116"/>
      <c r="P8" s="116"/>
      <c r="Q8" s="116"/>
      <c r="R8" s="116"/>
      <c r="S8" s="15"/>
    </row>
    <row r="9" spans="1:27" ht="15" customHeight="1">
      <c r="C9" s="20" t="s">
        <v>93</v>
      </c>
      <c r="D9" s="20"/>
      <c r="E9" s="20"/>
      <c r="F9" s="20"/>
      <c r="G9" s="20"/>
      <c r="H9" s="20"/>
      <c r="I9" s="20"/>
      <c r="J9" s="21"/>
      <c r="K9" s="20"/>
      <c r="L9" s="20"/>
      <c r="M9" s="20"/>
      <c r="N9" s="20"/>
      <c r="O9" s="20"/>
      <c r="P9" s="20"/>
      <c r="Q9" s="20"/>
      <c r="R9" s="20"/>
      <c r="S9" s="15"/>
    </row>
    <row r="10" spans="1:27" ht="15" customHeight="1">
      <c r="C10" s="117" t="s">
        <v>94</v>
      </c>
      <c r="D10" s="117"/>
      <c r="E10" s="117"/>
      <c r="F10" s="117"/>
      <c r="G10" s="117"/>
      <c r="H10" s="117"/>
      <c r="K10" s="104" t="s">
        <v>83</v>
      </c>
      <c r="Q10" s="15"/>
      <c r="R10" s="15"/>
      <c r="S10" s="15"/>
    </row>
    <row r="11" spans="1:27" ht="15" customHeight="1">
      <c r="C11" s="22" t="s">
        <v>100</v>
      </c>
      <c r="D11" s="22"/>
      <c r="E11" s="22"/>
      <c r="F11" s="22"/>
      <c r="G11" s="22"/>
      <c r="H11" s="22"/>
      <c r="L11" s="104"/>
      <c r="M11" s="104"/>
      <c r="N11" s="104"/>
      <c r="O11" s="104"/>
      <c r="P11" s="104"/>
      <c r="Q11" s="104"/>
      <c r="R11" s="104"/>
      <c r="S11" s="15"/>
    </row>
    <row r="12" spans="1:27" ht="18.75" customHeight="1" thickBot="1">
      <c r="B12" s="147" t="s">
        <v>34</v>
      </c>
      <c r="C12" s="147"/>
      <c r="D12" s="147"/>
      <c r="E12" s="147"/>
      <c r="F12" s="147"/>
      <c r="J12" s="118" t="s">
        <v>91</v>
      </c>
      <c r="K12" s="119"/>
      <c r="L12" s="119"/>
      <c r="M12" s="119"/>
      <c r="N12" s="119"/>
      <c r="O12" s="119"/>
      <c r="P12" s="119"/>
      <c r="Q12" s="119"/>
      <c r="R12" s="119"/>
      <c r="S12" s="119"/>
      <c r="U12" s="23" t="s">
        <v>10</v>
      </c>
      <c r="V12" s="24"/>
      <c r="W12" s="24"/>
    </row>
    <row r="13" spans="1:27" ht="18.75" customHeight="1">
      <c r="C13" s="60" t="s">
        <v>43</v>
      </c>
      <c r="D13" s="26"/>
      <c r="E13" s="24"/>
      <c r="F13" s="24"/>
      <c r="G13" s="24"/>
      <c r="H13" s="145" t="s">
        <v>46</v>
      </c>
      <c r="J13" s="110" t="s">
        <v>40</v>
      </c>
      <c r="K13" s="110"/>
      <c r="L13" s="110"/>
      <c r="M13" s="110"/>
      <c r="N13" s="100"/>
      <c r="O13" s="148" t="s">
        <v>79</v>
      </c>
      <c r="Q13" s="112" t="s">
        <v>72</v>
      </c>
      <c r="R13" s="112"/>
      <c r="S13" s="112"/>
      <c r="U13" s="27" t="s">
        <v>11</v>
      </c>
      <c r="V13" s="27"/>
      <c r="W13" s="27"/>
    </row>
    <row r="14" spans="1:27" ht="21" customHeight="1">
      <c r="C14" s="143"/>
      <c r="D14" s="144"/>
      <c r="E14" s="25"/>
      <c r="F14" s="28"/>
      <c r="G14" s="28"/>
      <c r="H14" s="146"/>
      <c r="I14" s="29"/>
      <c r="J14" s="111"/>
      <c r="K14" s="111"/>
      <c r="L14" s="111"/>
      <c r="M14" s="111"/>
      <c r="N14" s="100"/>
      <c r="O14" s="148"/>
      <c r="Q14" s="112"/>
      <c r="R14" s="112"/>
      <c r="S14" s="112"/>
      <c r="T14" s="142" t="s">
        <v>76</v>
      </c>
      <c r="U14" s="142"/>
      <c r="V14" s="142"/>
      <c r="W14" s="142"/>
      <c r="X14" s="142"/>
    </row>
    <row r="15" spans="1:27" s="31" customFormat="1" ht="15" customHeight="1">
      <c r="A15" s="30" t="s">
        <v>0</v>
      </c>
      <c r="C15" s="28" t="s">
        <v>41</v>
      </c>
      <c r="D15" s="28" t="s">
        <v>4</v>
      </c>
      <c r="E15" s="28" t="s">
        <v>9</v>
      </c>
      <c r="F15" s="28" t="s">
        <v>18</v>
      </c>
      <c r="G15" s="28"/>
      <c r="H15" s="63"/>
      <c r="I15" s="16"/>
      <c r="J15" s="32" t="s">
        <v>5</v>
      </c>
      <c r="K15" s="32" t="s">
        <v>6</v>
      </c>
      <c r="L15" s="32" t="s">
        <v>7</v>
      </c>
      <c r="M15" s="32" t="s">
        <v>8</v>
      </c>
      <c r="N15" s="32"/>
      <c r="O15" s="32" t="s">
        <v>82</v>
      </c>
      <c r="P15" s="16"/>
      <c r="Q15" s="32" t="s">
        <v>5</v>
      </c>
      <c r="R15" s="32" t="s">
        <v>7</v>
      </c>
      <c r="S15" s="16"/>
      <c r="T15" s="142" t="s">
        <v>101</v>
      </c>
      <c r="U15" s="142"/>
      <c r="V15" s="142"/>
      <c r="W15" s="142"/>
      <c r="X15" s="142"/>
      <c r="Y15" s="16"/>
      <c r="Z15" s="16"/>
      <c r="AA15" s="16"/>
    </row>
    <row r="16" spans="1:27" ht="20.100000000000001" customHeight="1">
      <c r="A16" s="33"/>
      <c r="B16" s="15">
        <v>1</v>
      </c>
      <c r="C16" s="66"/>
      <c r="D16" s="65"/>
      <c r="E16" s="34"/>
      <c r="F16" s="67"/>
      <c r="G16" s="35"/>
      <c r="H16" s="66"/>
      <c r="I16" s="36"/>
      <c r="J16" s="65"/>
      <c r="K16" s="66"/>
      <c r="L16" s="66"/>
      <c r="M16" s="66"/>
      <c r="N16" s="16"/>
      <c r="O16" s="66"/>
      <c r="Q16" s="66"/>
      <c r="R16" s="66"/>
      <c r="S16" s="15"/>
      <c r="U16" s="16"/>
      <c r="V16" s="57">
        <f>(COUNTA(J16:M16))*10+(COUNTA(O16:R16))*4</f>
        <v>0</v>
      </c>
      <c r="X16" s="16"/>
      <c r="Y16" s="16"/>
      <c r="Z16" s="16"/>
      <c r="AA16" s="16"/>
    </row>
    <row r="17" spans="1:27" ht="20.100000000000001" customHeight="1">
      <c r="A17" s="33"/>
      <c r="B17" s="15">
        <v>2</v>
      </c>
      <c r="C17" s="66"/>
      <c r="D17" s="65"/>
      <c r="E17" s="34"/>
      <c r="F17" s="67"/>
      <c r="G17" s="35"/>
      <c r="H17" s="66"/>
      <c r="I17" s="36"/>
      <c r="J17" s="65"/>
      <c r="K17" s="66"/>
      <c r="L17" s="66"/>
      <c r="M17" s="66"/>
      <c r="N17" s="16"/>
      <c r="O17" s="66"/>
      <c r="Q17" s="66"/>
      <c r="R17" s="66"/>
      <c r="S17" s="15"/>
      <c r="U17" s="16"/>
      <c r="V17" s="57">
        <f t="shared" ref="V17:V35" si="0">(COUNTA(J17:M17))*10+(COUNTA(O17:R17))*4</f>
        <v>0</v>
      </c>
      <c r="X17" s="16"/>
      <c r="Y17" s="16"/>
      <c r="Z17" s="16"/>
      <c r="AA17" s="16"/>
    </row>
    <row r="18" spans="1:27" ht="20.100000000000001" customHeight="1">
      <c r="A18" s="33"/>
      <c r="B18" s="15">
        <v>3</v>
      </c>
      <c r="C18" s="66"/>
      <c r="D18" s="65"/>
      <c r="E18" s="34"/>
      <c r="F18" s="67"/>
      <c r="G18" s="35"/>
      <c r="H18" s="66"/>
      <c r="I18" s="36"/>
      <c r="J18" s="65"/>
      <c r="K18" s="66"/>
      <c r="L18" s="66"/>
      <c r="M18" s="66"/>
      <c r="N18" s="16"/>
      <c r="O18" s="66"/>
      <c r="Q18" s="66"/>
      <c r="R18" s="66"/>
      <c r="S18" s="15"/>
      <c r="U18" s="16"/>
      <c r="V18" s="57">
        <f t="shared" si="0"/>
        <v>0</v>
      </c>
      <c r="X18" s="16"/>
      <c r="Y18" s="16"/>
      <c r="Z18" s="16"/>
      <c r="AA18" s="16"/>
    </row>
    <row r="19" spans="1:27" ht="20.100000000000001" customHeight="1">
      <c r="A19" s="33"/>
      <c r="B19" s="15">
        <v>4</v>
      </c>
      <c r="C19" s="66"/>
      <c r="D19" s="65"/>
      <c r="E19" s="34"/>
      <c r="F19" s="67"/>
      <c r="G19" s="35"/>
      <c r="H19" s="66"/>
      <c r="I19" s="36"/>
      <c r="J19" s="65"/>
      <c r="K19" s="66"/>
      <c r="L19" s="16"/>
      <c r="M19" s="66"/>
      <c r="N19" s="16"/>
      <c r="O19" s="66"/>
      <c r="Q19" s="66"/>
      <c r="R19" s="66"/>
      <c r="S19" s="15"/>
      <c r="U19" s="16"/>
      <c r="V19" s="57">
        <f t="shared" si="0"/>
        <v>0</v>
      </c>
      <c r="X19" s="16"/>
      <c r="Y19" s="16"/>
      <c r="Z19" s="16"/>
      <c r="AA19" s="16"/>
    </row>
    <row r="20" spans="1:27" ht="20.100000000000001" customHeight="1">
      <c r="A20" s="33"/>
      <c r="B20" s="15">
        <v>5</v>
      </c>
      <c r="C20" s="66"/>
      <c r="D20" s="65"/>
      <c r="E20" s="34"/>
      <c r="F20" s="67"/>
      <c r="G20" s="35"/>
      <c r="H20" s="66"/>
      <c r="I20" s="36"/>
      <c r="J20" s="65"/>
      <c r="K20" s="66"/>
      <c r="L20" s="66"/>
      <c r="M20" s="66"/>
      <c r="N20" s="16"/>
      <c r="O20" s="66"/>
      <c r="Q20" s="66"/>
      <c r="R20" s="66"/>
      <c r="S20" s="15"/>
      <c r="U20" s="16"/>
      <c r="V20" s="57">
        <f t="shared" si="0"/>
        <v>0</v>
      </c>
      <c r="X20" s="16"/>
      <c r="Y20" s="37"/>
      <c r="Z20" s="16"/>
      <c r="AA20" s="16"/>
    </row>
    <row r="21" spans="1:27" ht="20.100000000000001" customHeight="1">
      <c r="A21" s="33"/>
      <c r="B21" s="15">
        <v>6</v>
      </c>
      <c r="C21" s="66"/>
      <c r="D21" s="65"/>
      <c r="E21" s="34"/>
      <c r="F21" s="67"/>
      <c r="G21" s="35"/>
      <c r="H21" s="66"/>
      <c r="I21" s="36"/>
      <c r="J21" s="65"/>
      <c r="K21" s="66"/>
      <c r="L21" s="66"/>
      <c r="M21" s="66"/>
      <c r="N21" s="16"/>
      <c r="O21" s="66"/>
      <c r="Q21" s="66"/>
      <c r="R21" s="66"/>
      <c r="S21" s="15"/>
      <c r="U21" s="16"/>
      <c r="V21" s="57">
        <f t="shared" si="0"/>
        <v>0</v>
      </c>
      <c r="X21" s="16"/>
      <c r="Y21" s="16"/>
      <c r="Z21" s="16"/>
      <c r="AA21" s="16"/>
    </row>
    <row r="22" spans="1:27" ht="20.100000000000001" customHeight="1">
      <c r="A22" s="33"/>
      <c r="B22" s="15">
        <v>7</v>
      </c>
      <c r="C22" s="66"/>
      <c r="D22" s="65"/>
      <c r="E22" s="34"/>
      <c r="F22" s="67"/>
      <c r="G22" s="35"/>
      <c r="H22" s="66"/>
      <c r="I22" s="36"/>
      <c r="J22" s="65"/>
      <c r="K22" s="66"/>
      <c r="L22" s="66"/>
      <c r="M22" s="66"/>
      <c r="N22" s="101"/>
      <c r="O22" s="66"/>
      <c r="P22" s="102"/>
      <c r="Q22" s="66"/>
      <c r="R22" s="66"/>
      <c r="S22" s="15"/>
      <c r="U22" s="16"/>
      <c r="V22" s="57">
        <f t="shared" si="0"/>
        <v>0</v>
      </c>
      <c r="X22" s="16"/>
      <c r="Y22" s="16"/>
      <c r="Z22" s="16"/>
      <c r="AA22" s="16"/>
    </row>
    <row r="23" spans="1:27" ht="20.100000000000001" customHeight="1">
      <c r="A23" s="33"/>
      <c r="B23" s="15">
        <v>8</v>
      </c>
      <c r="C23" s="66"/>
      <c r="D23" s="65"/>
      <c r="E23" s="34"/>
      <c r="F23" s="67"/>
      <c r="G23" s="35"/>
      <c r="H23" s="66"/>
      <c r="I23" s="36"/>
      <c r="J23" s="65"/>
      <c r="K23" s="66"/>
      <c r="L23" s="66"/>
      <c r="M23" s="66"/>
      <c r="N23" s="16"/>
      <c r="O23" s="66"/>
      <c r="Q23" s="66"/>
      <c r="R23" s="66"/>
      <c r="S23" s="15"/>
      <c r="U23" s="16"/>
      <c r="V23" s="57">
        <f t="shared" si="0"/>
        <v>0</v>
      </c>
      <c r="X23" s="16"/>
      <c r="Y23" s="16"/>
      <c r="Z23" s="16"/>
      <c r="AA23" s="16"/>
    </row>
    <row r="24" spans="1:27" ht="20.100000000000001" customHeight="1">
      <c r="A24" s="33"/>
      <c r="B24" s="15">
        <v>9</v>
      </c>
      <c r="C24" s="66"/>
      <c r="D24" s="65"/>
      <c r="E24" s="34"/>
      <c r="F24" s="67"/>
      <c r="G24" s="35"/>
      <c r="H24" s="66"/>
      <c r="I24" s="36"/>
      <c r="J24" s="65"/>
      <c r="K24" s="66"/>
      <c r="L24" s="66"/>
      <c r="M24" s="66"/>
      <c r="N24" s="16"/>
      <c r="O24" s="66"/>
      <c r="Q24" s="66"/>
      <c r="R24" s="66"/>
      <c r="S24" s="15"/>
      <c r="U24" s="16"/>
      <c r="V24" s="57">
        <f t="shared" si="0"/>
        <v>0</v>
      </c>
      <c r="X24" s="16"/>
      <c r="Y24" s="16"/>
      <c r="Z24" s="16"/>
      <c r="AA24" s="16"/>
    </row>
    <row r="25" spans="1:27" ht="20.100000000000001" customHeight="1">
      <c r="A25" s="33"/>
      <c r="B25" s="15">
        <v>10</v>
      </c>
      <c r="C25" s="66"/>
      <c r="D25" s="65"/>
      <c r="E25" s="34"/>
      <c r="F25" s="67"/>
      <c r="G25" s="35"/>
      <c r="H25" s="66"/>
      <c r="I25" s="36"/>
      <c r="J25" s="65"/>
      <c r="K25" s="66"/>
      <c r="L25" s="66"/>
      <c r="M25" s="66"/>
      <c r="N25" s="16"/>
      <c r="O25" s="66"/>
      <c r="Q25" s="66"/>
      <c r="R25" s="66"/>
      <c r="S25" s="15"/>
      <c r="U25" s="16"/>
      <c r="V25" s="57">
        <f t="shared" si="0"/>
        <v>0</v>
      </c>
      <c r="X25" s="16"/>
      <c r="Y25" s="16"/>
      <c r="Z25" s="16"/>
      <c r="AA25" s="16"/>
    </row>
    <row r="26" spans="1:27" ht="20.100000000000001" customHeight="1">
      <c r="A26" s="33"/>
      <c r="B26" s="15">
        <v>11</v>
      </c>
      <c r="C26" s="66"/>
      <c r="D26" s="65"/>
      <c r="E26" s="34"/>
      <c r="F26" s="67"/>
      <c r="G26" s="35"/>
      <c r="H26" s="66"/>
      <c r="I26" s="36"/>
      <c r="J26" s="65"/>
      <c r="K26" s="66"/>
      <c r="L26" s="66"/>
      <c r="M26" s="66"/>
      <c r="N26" s="16"/>
      <c r="O26" s="66"/>
      <c r="Q26" s="66"/>
      <c r="R26" s="66"/>
      <c r="S26" s="15"/>
      <c r="U26" s="16"/>
      <c r="V26" s="57">
        <f t="shared" si="0"/>
        <v>0</v>
      </c>
      <c r="X26" s="16"/>
      <c r="Y26" s="16"/>
      <c r="Z26" s="16"/>
      <c r="AA26" s="16"/>
    </row>
    <row r="27" spans="1:27" ht="20.100000000000001" customHeight="1">
      <c r="A27" s="33"/>
      <c r="B27" s="15">
        <v>12</v>
      </c>
      <c r="C27" s="66"/>
      <c r="D27" s="65"/>
      <c r="E27" s="34"/>
      <c r="F27" s="67"/>
      <c r="G27" s="35"/>
      <c r="H27" s="66"/>
      <c r="I27" s="36"/>
      <c r="J27" s="65"/>
      <c r="K27" s="66"/>
      <c r="L27" s="66"/>
      <c r="M27" s="66"/>
      <c r="N27" s="16"/>
      <c r="O27" s="66"/>
      <c r="Q27" s="66"/>
      <c r="R27" s="66"/>
      <c r="S27" s="15"/>
      <c r="U27" s="16"/>
      <c r="V27" s="57">
        <f t="shared" si="0"/>
        <v>0</v>
      </c>
      <c r="X27" s="16"/>
      <c r="Y27" s="16"/>
      <c r="Z27" s="16"/>
      <c r="AA27" s="16"/>
    </row>
    <row r="28" spans="1:27" ht="20.100000000000001" customHeight="1">
      <c r="A28" s="33"/>
      <c r="B28" s="15">
        <v>13</v>
      </c>
      <c r="C28" s="66"/>
      <c r="D28" s="65"/>
      <c r="E28" s="34"/>
      <c r="F28" s="67"/>
      <c r="G28" s="35"/>
      <c r="H28" s="66"/>
      <c r="I28" s="36"/>
      <c r="J28" s="65"/>
      <c r="K28" s="66"/>
      <c r="L28" s="66"/>
      <c r="M28" s="66"/>
      <c r="N28" s="16"/>
      <c r="O28" s="66"/>
      <c r="Q28" s="66"/>
      <c r="R28" s="66"/>
      <c r="S28" s="15"/>
      <c r="U28" s="16"/>
      <c r="V28" s="57">
        <f t="shared" si="0"/>
        <v>0</v>
      </c>
      <c r="X28" s="16"/>
      <c r="Y28" s="16"/>
      <c r="Z28" s="16"/>
      <c r="AA28" s="16"/>
    </row>
    <row r="29" spans="1:27" ht="20.100000000000001" customHeight="1">
      <c r="A29" s="33"/>
      <c r="B29" s="15">
        <v>14</v>
      </c>
      <c r="C29" s="66"/>
      <c r="D29" s="65"/>
      <c r="E29" s="34"/>
      <c r="F29" s="67"/>
      <c r="G29" s="35"/>
      <c r="H29" s="66"/>
      <c r="I29" s="36"/>
      <c r="J29" s="65"/>
      <c r="K29" s="66"/>
      <c r="L29" s="66"/>
      <c r="M29" s="66"/>
      <c r="N29" s="16"/>
      <c r="O29" s="66"/>
      <c r="Q29" s="66"/>
      <c r="R29" s="66"/>
      <c r="S29" s="15"/>
      <c r="U29" s="16"/>
      <c r="V29" s="57">
        <f t="shared" si="0"/>
        <v>0</v>
      </c>
      <c r="X29" s="16"/>
      <c r="Y29" s="16"/>
      <c r="Z29" s="16"/>
      <c r="AA29" s="16"/>
    </row>
    <row r="30" spans="1:27" ht="20.100000000000001" customHeight="1">
      <c r="A30" s="33"/>
      <c r="B30" s="15">
        <v>15</v>
      </c>
      <c r="C30" s="66"/>
      <c r="D30" s="65"/>
      <c r="E30" s="34"/>
      <c r="F30" s="67"/>
      <c r="G30" s="35"/>
      <c r="H30" s="66"/>
      <c r="I30" s="36"/>
      <c r="J30" s="65"/>
      <c r="K30" s="66"/>
      <c r="L30" s="66"/>
      <c r="M30" s="66"/>
      <c r="N30" s="16"/>
      <c r="O30" s="66"/>
      <c r="Q30" s="66"/>
      <c r="R30" s="66"/>
      <c r="S30" s="15"/>
      <c r="U30" s="16"/>
      <c r="V30" s="57">
        <f t="shared" si="0"/>
        <v>0</v>
      </c>
      <c r="X30" s="16"/>
      <c r="Y30" s="16"/>
      <c r="Z30" s="16"/>
      <c r="AA30" s="16"/>
    </row>
    <row r="31" spans="1:27" ht="20.100000000000001" customHeight="1">
      <c r="A31" s="33"/>
      <c r="B31" s="15">
        <v>16</v>
      </c>
      <c r="C31" s="66"/>
      <c r="D31" s="65"/>
      <c r="E31" s="34"/>
      <c r="F31" s="67"/>
      <c r="G31" s="35"/>
      <c r="H31" s="66"/>
      <c r="I31" s="36"/>
      <c r="J31" s="65"/>
      <c r="K31" s="66"/>
      <c r="L31" s="66"/>
      <c r="M31" s="66"/>
      <c r="N31" s="16"/>
      <c r="O31" s="66"/>
      <c r="Q31" s="66"/>
      <c r="R31" s="66"/>
      <c r="S31" s="15"/>
      <c r="U31" s="16"/>
      <c r="V31" s="57">
        <f t="shared" si="0"/>
        <v>0</v>
      </c>
      <c r="X31" s="16"/>
      <c r="Y31" s="16"/>
      <c r="Z31" s="16"/>
      <c r="AA31" s="16"/>
    </row>
    <row r="32" spans="1:27" ht="20.100000000000001" customHeight="1">
      <c r="A32" s="33"/>
      <c r="B32" s="15">
        <v>17</v>
      </c>
      <c r="C32" s="66"/>
      <c r="D32" s="65"/>
      <c r="E32" s="34"/>
      <c r="F32" s="67"/>
      <c r="G32" s="35"/>
      <c r="H32" s="66"/>
      <c r="I32" s="36"/>
      <c r="J32" s="65"/>
      <c r="K32" s="66"/>
      <c r="L32" s="66"/>
      <c r="M32" s="66"/>
      <c r="N32" s="16"/>
      <c r="O32" s="66"/>
      <c r="Q32" s="66"/>
      <c r="R32" s="66"/>
      <c r="S32" s="15"/>
      <c r="U32" s="16"/>
      <c r="V32" s="57">
        <f t="shared" si="0"/>
        <v>0</v>
      </c>
      <c r="X32" s="16"/>
      <c r="Y32" s="16"/>
      <c r="Z32" s="16"/>
      <c r="AA32" s="16"/>
    </row>
    <row r="33" spans="1:27" ht="20.100000000000001" customHeight="1">
      <c r="A33" s="33"/>
      <c r="B33" s="15">
        <v>18</v>
      </c>
      <c r="C33" s="66"/>
      <c r="D33" s="65"/>
      <c r="E33" s="34"/>
      <c r="F33" s="67"/>
      <c r="G33" s="35"/>
      <c r="H33" s="66"/>
      <c r="I33" s="36"/>
      <c r="J33" s="65"/>
      <c r="K33" s="66"/>
      <c r="L33" s="66"/>
      <c r="M33" s="66"/>
      <c r="N33" s="16"/>
      <c r="O33" s="66"/>
      <c r="Q33" s="66"/>
      <c r="R33" s="66"/>
      <c r="S33" s="15"/>
      <c r="U33" s="16"/>
      <c r="V33" s="57">
        <f t="shared" si="0"/>
        <v>0</v>
      </c>
      <c r="X33" s="16"/>
      <c r="Y33" s="16"/>
      <c r="Z33" s="16"/>
      <c r="AA33" s="16"/>
    </row>
    <row r="34" spans="1:27" ht="20.100000000000001" customHeight="1">
      <c r="A34" s="33"/>
      <c r="B34" s="15">
        <v>19</v>
      </c>
      <c r="C34" s="66"/>
      <c r="D34" s="65"/>
      <c r="E34" s="34"/>
      <c r="F34" s="67"/>
      <c r="G34" s="35"/>
      <c r="H34" s="66"/>
      <c r="I34" s="36"/>
      <c r="J34" s="65"/>
      <c r="K34" s="66"/>
      <c r="L34" s="66"/>
      <c r="M34" s="66"/>
      <c r="N34" s="16"/>
      <c r="O34" s="66"/>
      <c r="Q34" s="66"/>
      <c r="R34" s="66"/>
      <c r="S34" s="15"/>
      <c r="U34" s="16"/>
      <c r="V34" s="57">
        <f t="shared" si="0"/>
        <v>0</v>
      </c>
      <c r="X34" s="16"/>
      <c r="Y34" s="16"/>
      <c r="Z34" s="16"/>
      <c r="AA34" s="16"/>
    </row>
    <row r="35" spans="1:27" ht="20.100000000000001" customHeight="1">
      <c r="A35" s="33"/>
      <c r="B35" s="15">
        <v>20</v>
      </c>
      <c r="C35" s="66"/>
      <c r="D35" s="65"/>
      <c r="E35" s="34"/>
      <c r="F35" s="67"/>
      <c r="G35" s="35"/>
      <c r="H35" s="66"/>
      <c r="I35" s="36"/>
      <c r="J35" s="65"/>
      <c r="K35" s="66"/>
      <c r="L35" s="66"/>
      <c r="M35" s="66"/>
      <c r="N35" s="16"/>
      <c r="O35" s="66"/>
      <c r="Q35" s="66"/>
      <c r="R35" s="66"/>
      <c r="S35" s="15"/>
      <c r="U35" s="16"/>
      <c r="V35" s="57">
        <f t="shared" si="0"/>
        <v>0</v>
      </c>
      <c r="X35" s="16"/>
      <c r="Y35" s="16"/>
      <c r="Z35" s="16"/>
      <c r="AA35" s="16"/>
    </row>
    <row r="36" spans="1:27" ht="9.9" customHeight="1">
      <c r="Q36" s="15"/>
      <c r="R36" s="15"/>
      <c r="S36" s="15"/>
    </row>
    <row r="37" spans="1:27" ht="20.100000000000001" customHeight="1" thickBot="1">
      <c r="A37" s="38" t="s">
        <v>42</v>
      </c>
      <c r="B37" s="38"/>
      <c r="C37" s="38"/>
      <c r="D37" s="38"/>
      <c r="I37" s="39" t="s">
        <v>47</v>
      </c>
      <c r="J37" s="57">
        <f>COUNTA(J16:J35)</f>
        <v>0</v>
      </c>
      <c r="K37" s="57">
        <f>COUNTA(K16:K35)</f>
        <v>0</v>
      </c>
      <c r="L37" s="57">
        <f>COUNTA(L16:L35)</f>
        <v>0</v>
      </c>
      <c r="M37" s="57">
        <f>COUNTA(M16:M35)</f>
        <v>0</v>
      </c>
      <c r="N37" s="134" t="s">
        <v>14</v>
      </c>
      <c r="O37" s="135"/>
      <c r="P37" s="135"/>
      <c r="Q37" s="135"/>
      <c r="R37" s="135"/>
      <c r="S37" s="40" t="s">
        <v>19</v>
      </c>
      <c r="T37" s="61">
        <v>420</v>
      </c>
      <c r="V37" s="68">
        <f>(J37+K37+L37+M37)*T37</f>
        <v>0</v>
      </c>
    </row>
    <row r="38" spans="1:27" ht="5.0999999999999996" customHeight="1">
      <c r="A38" s="38"/>
      <c r="B38" s="38"/>
      <c r="C38" s="38"/>
      <c r="D38" s="38"/>
      <c r="H38" s="41"/>
      <c r="J38" s="42"/>
      <c r="K38" s="42"/>
      <c r="L38" s="42"/>
      <c r="M38" s="42"/>
      <c r="N38" s="42"/>
      <c r="O38" s="42"/>
      <c r="P38" s="42"/>
      <c r="T38" s="62"/>
      <c r="V38" s="69"/>
      <c r="X38" s="44"/>
    </row>
    <row r="39" spans="1:27" ht="20.100000000000001" customHeight="1" thickBot="1">
      <c r="A39" s="45" t="s">
        <v>2</v>
      </c>
      <c r="B39" s="71"/>
      <c r="C39" s="38"/>
      <c r="D39" s="38"/>
      <c r="H39" s="41"/>
      <c r="J39" s="42"/>
      <c r="K39" s="42"/>
      <c r="L39" s="42"/>
      <c r="M39" s="42"/>
      <c r="N39" s="39" t="s">
        <v>80</v>
      </c>
      <c r="O39" s="57">
        <f>COUNTA(O16:O35)</f>
        <v>0</v>
      </c>
      <c r="P39" s="132" t="s">
        <v>78</v>
      </c>
      <c r="Q39" s="133"/>
      <c r="R39" s="133"/>
      <c r="S39" s="16" t="s">
        <v>19</v>
      </c>
      <c r="T39" s="103">
        <v>140</v>
      </c>
      <c r="V39" s="68">
        <f>O39*T39</f>
        <v>0</v>
      </c>
      <c r="X39" s="44"/>
    </row>
    <row r="40" spans="1:27" ht="5.0999999999999996" customHeight="1">
      <c r="A40" s="45"/>
      <c r="B40" s="46"/>
      <c r="C40" s="38"/>
      <c r="D40" s="38"/>
      <c r="H40" s="41"/>
      <c r="J40" s="42"/>
      <c r="K40" s="42"/>
      <c r="L40" s="42"/>
      <c r="M40" s="42"/>
      <c r="N40" s="42"/>
      <c r="O40" s="42"/>
      <c r="P40" s="42"/>
      <c r="T40" s="62"/>
      <c r="V40" s="69"/>
      <c r="X40" s="44"/>
    </row>
    <row r="41" spans="1:27" ht="20.100000000000001" customHeight="1" thickBot="1">
      <c r="A41" s="47" t="s">
        <v>70</v>
      </c>
      <c r="B41" s="45"/>
      <c r="C41" s="38"/>
      <c r="D41" s="38"/>
      <c r="F41" s="109" t="s">
        <v>105</v>
      </c>
      <c r="H41" s="41"/>
      <c r="J41" s="15"/>
      <c r="M41" s="39"/>
      <c r="N41" s="39"/>
      <c r="O41" s="39"/>
      <c r="P41" s="39" t="s">
        <v>104</v>
      </c>
      <c r="Q41" s="57">
        <f>COUNTA(Q16:Q35)</f>
        <v>0</v>
      </c>
      <c r="R41" s="40" t="s">
        <v>13</v>
      </c>
      <c r="S41" s="40" t="s">
        <v>19</v>
      </c>
      <c r="T41" s="61">
        <v>140</v>
      </c>
      <c r="V41" s="68">
        <f>Q41*T41</f>
        <v>0</v>
      </c>
      <c r="X41" s="44"/>
    </row>
    <row r="42" spans="1:27" ht="5.0999999999999996" customHeight="1">
      <c r="A42" s="47"/>
      <c r="B42" s="49"/>
      <c r="C42" s="38"/>
      <c r="D42" s="38"/>
      <c r="H42" s="41"/>
      <c r="J42" s="42"/>
      <c r="K42" s="42"/>
      <c r="L42" s="42"/>
      <c r="M42" s="42"/>
      <c r="N42" s="42"/>
      <c r="O42" s="42"/>
      <c r="P42" s="42"/>
      <c r="T42" s="62"/>
      <c r="V42" s="69"/>
      <c r="X42" s="44"/>
    </row>
    <row r="43" spans="1:27" ht="20.100000000000001" customHeight="1" thickBot="1">
      <c r="A43" s="47" t="s">
        <v>71</v>
      </c>
      <c r="B43" s="49"/>
      <c r="C43" s="38"/>
      <c r="D43" s="38"/>
      <c r="F43" s="48" t="s">
        <v>20</v>
      </c>
      <c r="H43" s="41"/>
      <c r="J43" s="15"/>
      <c r="M43" s="39"/>
      <c r="N43" s="39"/>
      <c r="O43" s="39"/>
      <c r="Q43" s="39" t="s">
        <v>74</v>
      </c>
      <c r="R43" s="57">
        <f>COUNTA(R16:R35)</f>
        <v>0</v>
      </c>
      <c r="S43" s="40" t="s">
        <v>19</v>
      </c>
      <c r="T43" s="61">
        <v>140</v>
      </c>
      <c r="V43" s="68">
        <f>R43*T43</f>
        <v>0</v>
      </c>
      <c r="X43" s="44"/>
    </row>
    <row r="44" spans="1:27" ht="2.25" customHeight="1">
      <c r="A44" s="47"/>
      <c r="B44" s="49"/>
      <c r="C44" s="38"/>
      <c r="D44" s="38"/>
      <c r="H44" s="41"/>
      <c r="J44" s="42"/>
      <c r="K44" s="42"/>
      <c r="L44" s="42"/>
      <c r="M44" s="42"/>
      <c r="N44" s="42"/>
      <c r="O44" s="42"/>
      <c r="P44" s="42"/>
      <c r="T44" s="62"/>
      <c r="V44" s="69"/>
      <c r="X44" s="44"/>
    </row>
    <row r="45" spans="1:27" ht="20.100000000000001" customHeight="1">
      <c r="A45" s="129" t="s">
        <v>75</v>
      </c>
      <c r="B45" s="129"/>
      <c r="C45" s="129"/>
      <c r="D45" s="129"/>
      <c r="F45" s="15" t="s">
        <v>17</v>
      </c>
      <c r="H45" s="41"/>
      <c r="L45" s="48"/>
      <c r="T45" s="19"/>
      <c r="V45" s="69"/>
    </row>
    <row r="46" spans="1:27" ht="20.25" customHeight="1" thickBot="1">
      <c r="A46" s="129"/>
      <c r="B46" s="129"/>
      <c r="C46" s="129"/>
      <c r="D46" s="129"/>
      <c r="E46" s="28" t="s">
        <v>21</v>
      </c>
      <c r="F46" s="15" t="s">
        <v>50</v>
      </c>
      <c r="H46" s="41"/>
      <c r="J46" s="15"/>
      <c r="M46" s="39"/>
      <c r="N46" s="39"/>
      <c r="O46" s="39"/>
      <c r="Q46" s="39"/>
      <c r="R46" s="39"/>
      <c r="S46" s="39"/>
      <c r="T46" s="39" t="s">
        <v>12</v>
      </c>
      <c r="U46" s="40"/>
      <c r="V46" s="70">
        <f>SUM(V37,V41,V43,V39)</f>
        <v>0</v>
      </c>
    </row>
    <row r="47" spans="1:27" ht="18" customHeight="1" thickBot="1">
      <c r="B47" s="123" t="s">
        <v>24</v>
      </c>
      <c r="C47" s="123"/>
      <c r="D47" s="123"/>
      <c r="E47" s="28" t="s">
        <v>22</v>
      </c>
      <c r="F47" s="50" t="s">
        <v>16</v>
      </c>
      <c r="H47" s="41"/>
      <c r="I47" s="16"/>
      <c r="J47" s="54"/>
      <c r="V47" s="43"/>
    </row>
    <row r="48" spans="1:27" ht="18" customHeight="1" thickTop="1">
      <c r="B48" s="130" t="s">
        <v>102</v>
      </c>
      <c r="C48" s="131"/>
      <c r="D48" s="107" t="s">
        <v>49</v>
      </c>
      <c r="E48" s="28" t="s">
        <v>23</v>
      </c>
      <c r="F48" s="55" t="s">
        <v>15</v>
      </c>
      <c r="H48" s="51"/>
      <c r="I48" s="53"/>
      <c r="J48" s="56"/>
      <c r="P48" s="42"/>
    </row>
    <row r="49" spans="2:11" ht="18" customHeight="1" thickBot="1">
      <c r="B49" s="121" t="s">
        <v>103</v>
      </c>
      <c r="C49" s="122"/>
      <c r="D49" s="108" t="s">
        <v>48</v>
      </c>
      <c r="H49" s="56"/>
      <c r="I49" s="56"/>
      <c r="J49" s="52"/>
      <c r="K49" s="42"/>
    </row>
    <row r="50" spans="2:11" ht="18" customHeight="1" thickTop="1">
      <c r="H50" s="52"/>
      <c r="I50" s="52"/>
    </row>
    <row r="51" spans="2:11" ht="20.100000000000001" customHeight="1"/>
    <row r="59" spans="2:11" ht="19.5" customHeight="1">
      <c r="C59" s="105" t="s">
        <v>44</v>
      </c>
    </row>
    <row r="60" spans="2:11" ht="19.5" customHeight="1">
      <c r="C60" s="105" t="s">
        <v>45</v>
      </c>
    </row>
    <row r="61" spans="2:11" ht="19.5" customHeight="1">
      <c r="C61" s="105" t="s">
        <v>68</v>
      </c>
    </row>
    <row r="62" spans="2:11" ht="19.5" customHeight="1">
      <c r="C62" s="105" t="s">
        <v>53</v>
      </c>
    </row>
    <row r="63" spans="2:11" ht="19.5" customHeight="1">
      <c r="C63" s="105" t="s">
        <v>51</v>
      </c>
    </row>
    <row r="64" spans="2:11" ht="19.5" customHeight="1">
      <c r="C64" s="105" t="s">
        <v>3</v>
      </c>
    </row>
    <row r="65" spans="3:3" ht="19.5" customHeight="1">
      <c r="C65" s="105" t="s">
        <v>39</v>
      </c>
    </row>
  </sheetData>
  <sheetProtection algorithmName="SHA-512" hashValue="u9h/oEaqpN4ctcdWxP/fPhgc1WNZ5Q9KvEX8+bwyvCuMlwbXaMNDm8nlrpltnlQPcSMPgFxES+8E5XEcylSUfQ==" saltValue="x8gcC1fVhQFQkNBFWghX2g==" spinCount="100000" sheet="1" formatCells="0" formatColumns="0" formatRows="0"/>
  <mergeCells count="29">
    <mergeCell ref="B49:C49"/>
    <mergeCell ref="B47:D47"/>
    <mergeCell ref="T5:V5"/>
    <mergeCell ref="U3:V3"/>
    <mergeCell ref="A45:D46"/>
    <mergeCell ref="B48:C48"/>
    <mergeCell ref="P39:R39"/>
    <mergeCell ref="N37:R37"/>
    <mergeCell ref="D8:R8"/>
    <mergeCell ref="T6:V7"/>
    <mergeCell ref="T14:X14"/>
    <mergeCell ref="T15:X15"/>
    <mergeCell ref="C14:D14"/>
    <mergeCell ref="H13:H14"/>
    <mergeCell ref="B12:F12"/>
    <mergeCell ref="O13:O14"/>
    <mergeCell ref="J13:M14"/>
    <mergeCell ref="Q13:S14"/>
    <mergeCell ref="I5:R5"/>
    <mergeCell ref="D2:F2"/>
    <mergeCell ref="D3:F3"/>
    <mergeCell ref="D4:F4"/>
    <mergeCell ref="D5:F5"/>
    <mergeCell ref="D7:R7"/>
    <mergeCell ref="C10:H10"/>
    <mergeCell ref="J12:S12"/>
    <mergeCell ref="I2:R2"/>
    <mergeCell ref="I3:R3"/>
    <mergeCell ref="I4:R4"/>
  </mergeCells>
  <phoneticPr fontId="0" type="noConversion"/>
  <conditionalFormatting sqref="J37:M37">
    <cfRule type="cellIs" dxfId="6" priority="8" stopIfTrue="1" operator="equal">
      <formula>0</formula>
    </cfRule>
  </conditionalFormatting>
  <conditionalFormatting sqref="O39">
    <cfRule type="cellIs" dxfId="5" priority="1" stopIfTrue="1" operator="equal">
      <formula>0</formula>
    </cfRule>
  </conditionalFormatting>
  <conditionalFormatting sqref="Q41 R43">
    <cfRule type="cellIs" dxfId="4" priority="7" stopIfTrue="1" operator="equal">
      <formula>0</formula>
    </cfRule>
  </conditionalFormatting>
  <conditionalFormatting sqref="V16:V35">
    <cfRule type="cellIs" dxfId="3" priority="4" stopIfTrue="1" operator="equal">
      <formula>0</formula>
    </cfRule>
  </conditionalFormatting>
  <conditionalFormatting sqref="V37 V41 V43 V46">
    <cfRule type="cellIs" dxfId="2" priority="5" stopIfTrue="1" operator="equal">
      <formula>0</formula>
    </cfRule>
  </conditionalFormatting>
  <conditionalFormatting sqref="V39">
    <cfRule type="cellIs" dxfId="1" priority="2" stopIfTrue="1" operator="equal">
      <formula>0</formula>
    </cfRule>
  </conditionalFormatting>
  <dataValidations count="1">
    <dataValidation type="list" errorStyle="warning" allowBlank="1" showInputMessage="1" showErrorMessage="1" promptTitle="Herbicide Technology" prompt="Please select one from the list" sqref="H16:H35" xr:uid="{D34E3E8C-A33B-467F-B550-169F2C60C0B9}">
      <formula1>$C$59:$C$65</formula1>
    </dataValidation>
  </dataValidations>
  <hyperlinks>
    <hyperlink ref="F47" r:id="rId1" xr:uid="{00000000-0004-0000-0100-000000000000}"/>
    <hyperlink ref="F48" r:id="rId2" xr:uid="{00000000-0004-0000-0100-000001000000}"/>
    <hyperlink ref="B12:F12" r:id="rId3" location="Characteristics!A1" display="Information provided on the &quot;Characteristics&quot; tab is included with published results" xr:uid="{00000000-0004-0000-0100-000002000000}"/>
  </hyperlinks>
  <printOptions horizontalCentered="1" verticalCentered="1"/>
  <pageMargins left="0" right="0" top="0" bottom="0" header="0" footer="0"/>
  <pageSetup scale="66" orientation="landscape"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H29"/>
  <sheetViews>
    <sheetView workbookViewId="0">
      <selection activeCell="AA14" sqref="AA14"/>
    </sheetView>
  </sheetViews>
  <sheetFormatPr defaultColWidth="8.90625" defaultRowHeight="15"/>
  <cols>
    <col min="1" max="1" width="3.36328125" style="2" customWidth="1"/>
    <col min="2" max="2" width="14.08984375" style="2" customWidth="1"/>
    <col min="3" max="3" width="10.81640625" style="2" bestFit="1" customWidth="1"/>
    <col min="4" max="4" width="10.1796875" style="2" bestFit="1" customWidth="1"/>
    <col min="5" max="5" width="6.1796875" style="2" bestFit="1" customWidth="1"/>
    <col min="6" max="6" width="9.6328125" style="2" customWidth="1"/>
    <col min="7" max="7" width="6.1796875" style="2" customWidth="1"/>
    <col min="8" max="8" width="5.81640625" style="2" customWidth="1"/>
    <col min="9" max="16384" width="8.90625" style="2"/>
  </cols>
  <sheetData>
    <row r="1" spans="1:8" ht="24" customHeight="1">
      <c r="A1" s="1" t="s">
        <v>37</v>
      </c>
      <c r="C1" s="150" t="s">
        <v>25</v>
      </c>
      <c r="D1" s="150"/>
      <c r="E1" s="150"/>
      <c r="F1" s="150"/>
      <c r="G1" s="150"/>
      <c r="H1" s="150"/>
    </row>
    <row r="2" spans="1:8" ht="17.399999999999999">
      <c r="A2" s="3"/>
      <c r="C2" s="3"/>
      <c r="D2" s="3"/>
      <c r="E2" s="149" t="s">
        <v>32</v>
      </c>
      <c r="F2" s="149"/>
      <c r="G2" s="149"/>
      <c r="H2" s="149"/>
    </row>
    <row r="3" spans="1:8" ht="17.399999999999999">
      <c r="A3" s="3"/>
      <c r="B3" s="4" t="s">
        <v>35</v>
      </c>
      <c r="C3" s="5" t="s">
        <v>30</v>
      </c>
      <c r="D3" s="5" t="s">
        <v>31</v>
      </c>
      <c r="E3" s="6" t="s">
        <v>26</v>
      </c>
      <c r="F3" s="7" t="s">
        <v>29</v>
      </c>
      <c r="G3" s="7" t="s">
        <v>27</v>
      </c>
      <c r="H3" s="7" t="s">
        <v>28</v>
      </c>
    </row>
    <row r="4" spans="1:8" ht="15.6">
      <c r="A4" s="8">
        <v>1</v>
      </c>
      <c r="B4" s="58">
        <f t="shared" ref="B4:B23" si="0">VLOOKUP(A4,data,2)</f>
        <v>0</v>
      </c>
      <c r="C4" s="106"/>
      <c r="D4" s="106"/>
      <c r="E4" s="106"/>
      <c r="F4" s="106"/>
      <c r="G4" s="106"/>
      <c r="H4" s="106"/>
    </row>
    <row r="5" spans="1:8" ht="15.6">
      <c r="A5" s="8">
        <v>2</v>
      </c>
      <c r="B5" s="58">
        <f t="shared" si="0"/>
        <v>0</v>
      </c>
      <c r="C5" s="106"/>
      <c r="D5" s="106"/>
      <c r="E5" s="106"/>
      <c r="F5" s="106"/>
      <c r="G5" s="106"/>
      <c r="H5" s="106"/>
    </row>
    <row r="6" spans="1:8" ht="15.6">
      <c r="A6" s="8">
        <v>3</v>
      </c>
      <c r="B6" s="58">
        <f t="shared" si="0"/>
        <v>0</v>
      </c>
      <c r="C6" s="106"/>
      <c r="D6" s="106"/>
      <c r="E6" s="106"/>
      <c r="F6" s="106"/>
      <c r="G6" s="106"/>
      <c r="H6" s="106"/>
    </row>
    <row r="7" spans="1:8" ht="15.6">
      <c r="A7" s="8">
        <v>4</v>
      </c>
      <c r="B7" s="58">
        <f t="shared" si="0"/>
        <v>0</v>
      </c>
      <c r="C7" s="106"/>
      <c r="D7" s="106"/>
      <c r="E7" s="106"/>
      <c r="F7" s="106"/>
      <c r="G7" s="106"/>
      <c r="H7" s="106"/>
    </row>
    <row r="8" spans="1:8" ht="15.6">
      <c r="A8" s="8">
        <v>5</v>
      </c>
      <c r="B8" s="58">
        <f t="shared" si="0"/>
        <v>0</v>
      </c>
      <c r="C8" s="106"/>
      <c r="D8" s="106"/>
      <c r="E8" s="106"/>
      <c r="F8" s="106"/>
      <c r="G8" s="106"/>
      <c r="H8" s="106"/>
    </row>
    <row r="9" spans="1:8" ht="15.6">
      <c r="A9" s="8">
        <v>6</v>
      </c>
      <c r="B9" s="58">
        <f t="shared" si="0"/>
        <v>0</v>
      </c>
      <c r="C9" s="106"/>
      <c r="D9" s="106"/>
      <c r="E9" s="106"/>
      <c r="F9" s="106"/>
      <c r="G9" s="106"/>
      <c r="H9" s="106"/>
    </row>
    <row r="10" spans="1:8" ht="15.6">
      <c r="A10" s="8">
        <v>7</v>
      </c>
      <c r="B10" s="58">
        <f t="shared" si="0"/>
        <v>0</v>
      </c>
      <c r="C10" s="106"/>
      <c r="D10" s="106"/>
      <c r="E10" s="106"/>
      <c r="F10" s="106"/>
      <c r="G10" s="106"/>
      <c r="H10" s="106"/>
    </row>
    <row r="11" spans="1:8" ht="15.6">
      <c r="A11" s="8">
        <v>8</v>
      </c>
      <c r="B11" s="58">
        <f t="shared" si="0"/>
        <v>0</v>
      </c>
      <c r="C11" s="106"/>
      <c r="D11" s="106"/>
      <c r="E11" s="106"/>
      <c r="F11" s="106"/>
      <c r="G11" s="106"/>
      <c r="H11" s="106"/>
    </row>
    <row r="12" spans="1:8" ht="15.6">
      <c r="A12" s="8">
        <v>9</v>
      </c>
      <c r="B12" s="58">
        <f t="shared" si="0"/>
        <v>0</v>
      </c>
      <c r="C12" s="106"/>
      <c r="D12" s="106"/>
      <c r="E12" s="106"/>
      <c r="F12" s="106"/>
      <c r="G12" s="106"/>
      <c r="H12" s="106"/>
    </row>
    <row r="13" spans="1:8" ht="15.6">
      <c r="A13" s="8">
        <v>10</v>
      </c>
      <c r="B13" s="58">
        <f t="shared" si="0"/>
        <v>0</v>
      </c>
      <c r="C13" s="106"/>
      <c r="D13" s="106"/>
      <c r="E13" s="106"/>
      <c r="F13" s="106"/>
      <c r="G13" s="106"/>
      <c r="H13" s="106"/>
    </row>
    <row r="14" spans="1:8" ht="15.6">
      <c r="A14" s="8">
        <v>11</v>
      </c>
      <c r="B14" s="58">
        <f t="shared" si="0"/>
        <v>0</v>
      </c>
      <c r="C14" s="106"/>
      <c r="D14" s="106"/>
      <c r="E14" s="106"/>
      <c r="F14" s="106"/>
      <c r="G14" s="106"/>
      <c r="H14" s="106"/>
    </row>
    <row r="15" spans="1:8" ht="15.6">
      <c r="A15" s="8">
        <v>12</v>
      </c>
      <c r="B15" s="58">
        <f t="shared" si="0"/>
        <v>0</v>
      </c>
      <c r="C15" s="106"/>
      <c r="D15" s="106"/>
      <c r="E15" s="106"/>
      <c r="F15" s="106"/>
      <c r="G15" s="106"/>
      <c r="H15" s="106"/>
    </row>
    <row r="16" spans="1:8" ht="15.6">
      <c r="A16" s="8">
        <v>13</v>
      </c>
      <c r="B16" s="58">
        <f t="shared" si="0"/>
        <v>0</v>
      </c>
      <c r="C16" s="106"/>
      <c r="D16" s="106"/>
      <c r="E16" s="106"/>
      <c r="F16" s="106"/>
      <c r="G16" s="106"/>
      <c r="H16" s="106"/>
    </row>
    <row r="17" spans="1:8" ht="15.6">
      <c r="A17" s="8">
        <v>14</v>
      </c>
      <c r="B17" s="58">
        <f t="shared" si="0"/>
        <v>0</v>
      </c>
      <c r="C17" s="106"/>
      <c r="D17" s="106"/>
      <c r="E17" s="106"/>
      <c r="F17" s="106"/>
      <c r="G17" s="106"/>
      <c r="H17" s="106"/>
    </row>
    <row r="18" spans="1:8" ht="15.6">
      <c r="A18" s="8">
        <v>15</v>
      </c>
      <c r="B18" s="58">
        <f t="shared" si="0"/>
        <v>0</v>
      </c>
      <c r="C18" s="106"/>
      <c r="D18" s="106"/>
      <c r="E18" s="106"/>
      <c r="F18" s="106"/>
      <c r="G18" s="106"/>
      <c r="H18" s="106"/>
    </row>
    <row r="19" spans="1:8" ht="15.6">
      <c r="A19" s="8">
        <v>16</v>
      </c>
      <c r="B19" s="58">
        <f t="shared" si="0"/>
        <v>0</v>
      </c>
      <c r="C19" s="106"/>
      <c r="D19" s="106"/>
      <c r="E19" s="106"/>
      <c r="F19" s="106"/>
      <c r="G19" s="106"/>
      <c r="H19" s="106"/>
    </row>
    <row r="20" spans="1:8" ht="15.6">
      <c r="A20" s="8">
        <v>17</v>
      </c>
      <c r="B20" s="58">
        <f t="shared" si="0"/>
        <v>0</v>
      </c>
      <c r="C20" s="106"/>
      <c r="D20" s="106"/>
      <c r="E20" s="106"/>
      <c r="F20" s="106"/>
      <c r="G20" s="106"/>
      <c r="H20" s="106"/>
    </row>
    <row r="21" spans="1:8" ht="15.6">
      <c r="A21" s="8">
        <v>18</v>
      </c>
      <c r="B21" s="58">
        <f t="shared" si="0"/>
        <v>0</v>
      </c>
      <c r="C21" s="106"/>
      <c r="D21" s="106"/>
      <c r="E21" s="106"/>
      <c r="F21" s="106"/>
      <c r="G21" s="106"/>
      <c r="H21" s="106"/>
    </row>
    <row r="22" spans="1:8" ht="15.6">
      <c r="A22" s="8">
        <v>19</v>
      </c>
      <c r="B22" s="58">
        <f t="shared" si="0"/>
        <v>0</v>
      </c>
      <c r="C22" s="106"/>
      <c r="D22" s="106"/>
      <c r="E22" s="106"/>
      <c r="F22" s="106"/>
      <c r="G22" s="106"/>
      <c r="H22" s="106"/>
    </row>
    <row r="23" spans="1:8" ht="15.6">
      <c r="A23" s="8">
        <v>20</v>
      </c>
      <c r="B23" s="58">
        <f t="shared" si="0"/>
        <v>0</v>
      </c>
      <c r="C23" s="106"/>
      <c r="D23" s="106"/>
      <c r="E23" s="106"/>
      <c r="F23" s="106"/>
      <c r="G23" s="106"/>
      <c r="H23" s="106"/>
    </row>
    <row r="25" spans="1:8" ht="16.2">
      <c r="A25" s="59" t="s">
        <v>90</v>
      </c>
    </row>
    <row r="26" spans="1:8" ht="16.2">
      <c r="A26" s="9" t="s">
        <v>36</v>
      </c>
    </row>
    <row r="27" spans="1:8" ht="16.2">
      <c r="A27" s="59" t="s">
        <v>38</v>
      </c>
    </row>
    <row r="29" spans="1:8" ht="15.6">
      <c r="B29" s="10" t="s">
        <v>33</v>
      </c>
    </row>
  </sheetData>
  <sheetProtection algorithmName="SHA-512" hashValue="OMszt79meTACmlPkcy8+xmrTvB4e3u/lxZeCVL7ZUBLQ9j7s25MxzMzhU+ReO5S47k5BS7Z7VPynXdgrZDMRww==" saltValue="sTPAFOD1X/3fFNfEe5FAgg==" spinCount="100000" sheet="1"/>
  <mergeCells count="2">
    <mergeCell ref="E2:H2"/>
    <mergeCell ref="C1:H1"/>
  </mergeCells>
  <conditionalFormatting sqref="B4:B23">
    <cfRule type="cellIs" dxfId="0" priority="1" stopIfTrue="1" operator="equal">
      <formula>0</formula>
    </cfRule>
  </conditionalFormatting>
  <hyperlinks>
    <hyperlink ref="B29" r:id="rId1" location="'Entry sheet'!A1" xr:uid="{00000000-0004-0000-0200-000000000000}"/>
  </hyperlinks>
  <pageMargins left="0.7" right="0.7" top="0.75" bottom="0.75" header="0.3" footer="0.3"/>
  <pageSetup orientation="landscape"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32"/>
  <sheetViews>
    <sheetView topLeftCell="A11" workbookViewId="0">
      <selection activeCell="Q14" sqref="Q14"/>
    </sheetView>
  </sheetViews>
  <sheetFormatPr defaultColWidth="8.90625" defaultRowHeight="13.2"/>
  <cols>
    <col min="1" max="1" width="12.1796875" style="79" customWidth="1"/>
    <col min="2" max="3" width="8.90625" style="72"/>
    <col min="4" max="4" width="10.36328125" style="72" customWidth="1"/>
    <col min="5" max="5" width="0.81640625" style="72" customWidth="1"/>
    <col min="6" max="6" width="7.08984375" style="72" hidden="1" customWidth="1"/>
    <col min="7" max="7" width="12.1796875" style="72" customWidth="1"/>
    <col min="8" max="8" width="3.1796875" style="72" customWidth="1"/>
    <col min="9" max="9" width="15.81640625" style="72" customWidth="1"/>
    <col min="10" max="16384" width="8.90625" style="72"/>
  </cols>
  <sheetData>
    <row r="1" spans="1:10" ht="48" customHeight="1">
      <c r="A1" s="153"/>
      <c r="B1" s="153"/>
      <c r="C1" s="153"/>
      <c r="D1" s="153"/>
      <c r="E1" s="153"/>
      <c r="F1" s="153"/>
      <c r="G1" s="153"/>
      <c r="H1" s="153"/>
      <c r="I1" s="153"/>
    </row>
    <row r="2" spans="1:10" ht="24.75" customHeight="1">
      <c r="A2" s="73" t="s">
        <v>95</v>
      </c>
      <c r="B2" s="74"/>
      <c r="C2" s="74"/>
      <c r="D2" s="74"/>
      <c r="E2" s="74"/>
      <c r="F2" s="74"/>
      <c r="G2" s="74"/>
      <c r="H2" s="74"/>
      <c r="I2" s="75" t="s">
        <v>55</v>
      </c>
    </row>
    <row r="3" spans="1:10">
      <c r="A3" s="76" t="s">
        <v>73</v>
      </c>
    </row>
    <row r="4" spans="1:10">
      <c r="A4" s="76" t="s">
        <v>71</v>
      </c>
    </row>
    <row r="6" spans="1:10" ht="13.8" thickBot="1">
      <c r="A6" s="77" t="s">
        <v>56</v>
      </c>
      <c r="B6" s="77"/>
      <c r="G6" s="78"/>
      <c r="I6" s="76"/>
    </row>
    <row r="7" spans="1:10" ht="15" customHeight="1">
      <c r="A7" s="157" t="str">
        <f>IF('Entry sheet'!D2=0,"",'Entry sheet'!D2)</f>
        <v/>
      </c>
      <c r="B7" s="158"/>
      <c r="C7" s="159"/>
      <c r="D7" s="95"/>
      <c r="G7" s="78" t="s">
        <v>67</v>
      </c>
      <c r="I7" s="87" t="str">
        <f>IF('Entry sheet'!U3=0,"",'Entry sheet'!U3)</f>
        <v/>
      </c>
    </row>
    <row r="8" spans="1:10" ht="15" customHeight="1">
      <c r="A8" s="160" t="str">
        <f>IF('Entry sheet'!D3=0,"",'Entry sheet'!D3)</f>
        <v/>
      </c>
      <c r="B8" s="161"/>
      <c r="C8" s="162"/>
      <c r="D8" s="95"/>
      <c r="G8" s="78"/>
      <c r="I8" s="87"/>
    </row>
    <row r="9" spans="1:10" ht="15" customHeight="1">
      <c r="A9" s="160" t="str">
        <f>IF('Entry sheet'!D4=0,"",'Entry sheet'!D4)</f>
        <v/>
      </c>
      <c r="B9" s="161"/>
      <c r="C9" s="162"/>
      <c r="D9" s="95"/>
      <c r="G9" s="78" t="s">
        <v>77</v>
      </c>
      <c r="I9" s="166" t="str">
        <f>IF('Entry sheet'!I2=0,"",'Entry sheet'!I2)</f>
        <v/>
      </c>
    </row>
    <row r="10" spans="1:10" ht="15" customHeight="1" thickBot="1">
      <c r="A10" s="163" t="str">
        <f>IF('Entry sheet'!D5=0,"",'Entry sheet'!D5)</f>
        <v/>
      </c>
      <c r="B10" s="164"/>
      <c r="C10" s="165"/>
      <c r="D10" s="95"/>
      <c r="G10" s="78"/>
      <c r="I10" s="166"/>
    </row>
    <row r="11" spans="1:10" ht="46.5" customHeight="1">
      <c r="A11" s="89"/>
      <c r="B11" s="90"/>
      <c r="C11" s="90"/>
      <c r="D11" s="90"/>
      <c r="G11" s="78"/>
      <c r="I11" s="87"/>
    </row>
    <row r="12" spans="1:10" ht="15" customHeight="1">
      <c r="A12" s="151" t="s">
        <v>97</v>
      </c>
      <c r="B12" s="151"/>
      <c r="C12" s="151"/>
      <c r="D12" s="151"/>
      <c r="E12" s="151"/>
      <c r="F12" s="151"/>
      <c r="G12" s="151"/>
      <c r="H12" s="151"/>
      <c r="I12" s="151"/>
    </row>
    <row r="13" spans="1:10" ht="7.5" customHeight="1"/>
    <row r="14" spans="1:10">
      <c r="A14" s="80" t="s">
        <v>57</v>
      </c>
      <c r="B14" s="154" t="s">
        <v>58</v>
      </c>
      <c r="C14" s="154"/>
      <c r="D14" s="154"/>
      <c r="E14" s="81"/>
      <c r="F14" s="81"/>
      <c r="G14" s="82" t="s">
        <v>59</v>
      </c>
      <c r="H14" s="81"/>
      <c r="I14" s="91" t="s">
        <v>60</v>
      </c>
      <c r="J14" s="83"/>
    </row>
    <row r="15" spans="1:10" ht="24.9" customHeight="1">
      <c r="A15" s="83">
        <f>'Entry sheet'!M37+'Entry sheet'!L37+'Entry sheet'!K37+'Entry sheet'!J37</f>
        <v>0</v>
      </c>
      <c r="B15" s="155" t="s">
        <v>92</v>
      </c>
      <c r="C15" s="155"/>
      <c r="D15" s="155"/>
      <c r="G15" s="84">
        <v>420</v>
      </c>
      <c r="H15" s="84"/>
      <c r="I15" s="84">
        <f>A15*G15</f>
        <v>0</v>
      </c>
    </row>
    <row r="16" spans="1:10">
      <c r="B16" s="156"/>
      <c r="C16" s="156"/>
      <c r="D16" s="156"/>
      <c r="G16" s="84"/>
      <c r="H16" s="84"/>
    </row>
    <row r="17" spans="1:9" ht="24.9" customHeight="1">
      <c r="A17" s="83">
        <f>'Entry sheet'!O39</f>
        <v>0</v>
      </c>
      <c r="B17" s="152" t="s">
        <v>81</v>
      </c>
      <c r="C17" s="152"/>
      <c r="D17" s="152"/>
      <c r="G17" s="84">
        <v>140</v>
      </c>
      <c r="H17" s="84"/>
      <c r="I17" s="84">
        <f>A17*G17</f>
        <v>0</v>
      </c>
    </row>
    <row r="18" spans="1:9">
      <c r="B18" s="98"/>
      <c r="C18" s="98"/>
      <c r="D18" s="98"/>
      <c r="G18" s="84"/>
      <c r="H18" s="84"/>
    </row>
    <row r="19" spans="1:9" ht="24.9" customHeight="1">
      <c r="A19" s="83">
        <f>'Entry sheet'!Q41</f>
        <v>0</v>
      </c>
      <c r="B19" s="152" t="s">
        <v>98</v>
      </c>
      <c r="C19" s="152"/>
      <c r="D19" s="152"/>
      <c r="G19" s="84">
        <v>140</v>
      </c>
      <c r="H19" s="84"/>
      <c r="I19" s="84">
        <f>A19*G19</f>
        <v>0</v>
      </c>
    </row>
    <row r="20" spans="1:9">
      <c r="G20" s="84"/>
      <c r="H20" s="84"/>
      <c r="I20" s="72" t="s">
        <v>61</v>
      </c>
    </row>
    <row r="21" spans="1:9" ht="24.9" customHeight="1">
      <c r="A21" s="83">
        <f>'Entry sheet'!R43</f>
        <v>0</v>
      </c>
      <c r="B21" s="152" t="s">
        <v>99</v>
      </c>
      <c r="C21" s="152"/>
      <c r="D21" s="152"/>
      <c r="G21" s="84">
        <v>140</v>
      </c>
      <c r="H21" s="84"/>
      <c r="I21" s="84">
        <f>A21*G21</f>
        <v>0</v>
      </c>
    </row>
    <row r="22" spans="1:9">
      <c r="I22" s="72" t="s">
        <v>61</v>
      </c>
    </row>
    <row r="23" spans="1:9">
      <c r="I23" s="72" t="s">
        <v>61</v>
      </c>
    </row>
    <row r="24" spans="1:9">
      <c r="I24" s="72" t="s">
        <v>61</v>
      </c>
    </row>
    <row r="25" spans="1:9">
      <c r="I25" s="72" t="s">
        <v>61</v>
      </c>
    </row>
    <row r="26" spans="1:9">
      <c r="I26" s="72" t="s">
        <v>61</v>
      </c>
    </row>
    <row r="27" spans="1:9" ht="13.8" thickBot="1">
      <c r="A27" s="92"/>
      <c r="B27" s="88"/>
      <c r="C27" s="88"/>
      <c r="D27" s="88"/>
      <c r="E27" s="88"/>
      <c r="F27" s="88"/>
      <c r="G27" s="88"/>
      <c r="H27" s="88"/>
      <c r="I27" s="88"/>
    </row>
    <row r="28" spans="1:9" ht="31.5" customHeight="1">
      <c r="G28" s="93" t="s">
        <v>62</v>
      </c>
      <c r="H28" s="93"/>
      <c r="I28" s="94">
        <f>SUM(I15:I26)</f>
        <v>0</v>
      </c>
    </row>
    <row r="29" spans="1:9">
      <c r="A29" s="77" t="s">
        <v>63</v>
      </c>
      <c r="D29" s="85" t="s">
        <v>64</v>
      </c>
      <c r="I29" s="86" t="s">
        <v>65</v>
      </c>
    </row>
    <row r="30" spans="1:9">
      <c r="A30" s="79" t="s">
        <v>17</v>
      </c>
      <c r="D30" s="72" t="s">
        <v>66</v>
      </c>
      <c r="I30" s="86" t="s">
        <v>60</v>
      </c>
    </row>
    <row r="31" spans="1:9">
      <c r="A31" s="76" t="s">
        <v>50</v>
      </c>
      <c r="D31" s="72" t="s">
        <v>73</v>
      </c>
    </row>
    <row r="32" spans="1:9">
      <c r="A32" s="79" t="s">
        <v>16</v>
      </c>
      <c r="D32" s="72" t="s">
        <v>71</v>
      </c>
    </row>
  </sheetData>
  <sheetProtection algorithmName="SHA-512" hashValue="mXekfesTH65NibS1OctSet7RkveuC+f1MHQUl9BoE8qpG8/AxCr7qgiJmyYMm9hpanojaV4yPzmPSpYrGMsl1w==" saltValue="FVxcHvpQLpDV8onBhu8LGw==" spinCount="100000" sheet="1" selectLockedCells="1"/>
  <mergeCells count="13">
    <mergeCell ref="A12:I12"/>
    <mergeCell ref="B21:D21"/>
    <mergeCell ref="A1:I1"/>
    <mergeCell ref="B14:D14"/>
    <mergeCell ref="B15:D15"/>
    <mergeCell ref="B16:D16"/>
    <mergeCell ref="B19:D19"/>
    <mergeCell ref="A7:C7"/>
    <mergeCell ref="A8:C8"/>
    <mergeCell ref="A10:C10"/>
    <mergeCell ref="A9:C9"/>
    <mergeCell ref="I9:I10"/>
    <mergeCell ref="B17:D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Entry sheet</vt:lpstr>
      <vt:lpstr>Characteristics</vt:lpstr>
      <vt:lpstr>Invoice</vt:lpstr>
      <vt:lpstr>data</vt:lpstr>
      <vt:lpstr>Entries</vt:lpstr>
      <vt:lpstr>'Entry sheet'!Print_Area</vt:lpstr>
    </vt:vector>
  </TitlesOfParts>
  <Company>UW Madison Agronomy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Roth</dc:creator>
  <cp:lastModifiedBy>Shawn Conley</cp:lastModifiedBy>
  <cp:lastPrinted>2025-01-23T20:31:25Z</cp:lastPrinted>
  <dcterms:created xsi:type="dcterms:W3CDTF">1999-01-07T20:44:46Z</dcterms:created>
  <dcterms:modified xsi:type="dcterms:W3CDTF">2025-01-23T21:27:29Z</dcterms:modified>
</cp:coreProperties>
</file>